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UCL-Journal" sheetId="1" r:id="rId1"/>
    <sheet name="UCL -Financial Satements" sheetId="2" r:id="rId2"/>
  </sheets>
  <definedNames/>
  <calcPr fullCalcOnLoad="1"/>
</workbook>
</file>

<file path=xl/sharedStrings.xml><?xml version="1.0" encoding="utf-8"?>
<sst xmlns="http://schemas.openxmlformats.org/spreadsheetml/2006/main" count="112" uniqueCount="82">
  <si>
    <t>Uday Consultancy Limited (RSL)</t>
  </si>
  <si>
    <t>Income Statement for the period ending March 31 (all figures in $)</t>
  </si>
  <si>
    <t>Software Sales</t>
  </si>
  <si>
    <t>Expenses</t>
  </si>
  <si>
    <t>Salary Expenses</t>
  </si>
  <si>
    <t>Social Welfare Expenses (including Donations)</t>
  </si>
  <si>
    <t>Courier Expenses</t>
  </si>
  <si>
    <t>Telephone Expenses</t>
  </si>
  <si>
    <t>Employee Welfare Expenses</t>
  </si>
  <si>
    <t>Sales and Marketing Expenses</t>
  </si>
  <si>
    <t>Rent Expenses</t>
  </si>
  <si>
    <t>Repairs and Maintenance Expenses</t>
  </si>
  <si>
    <t>Travel Expenses</t>
  </si>
  <si>
    <t>Net Income</t>
  </si>
  <si>
    <t>Less: Withdrawal</t>
  </si>
  <si>
    <t>Profit transferred to Balance Sheet (i.e., Retained Earnings)</t>
  </si>
  <si>
    <t>Balance Sheet as at March 31 (all figures in $)</t>
  </si>
  <si>
    <t>Assets</t>
  </si>
  <si>
    <t xml:space="preserve">Amount </t>
  </si>
  <si>
    <t>Liabilities and Owners Equity</t>
  </si>
  <si>
    <t>Amount</t>
  </si>
  <si>
    <t>Current Assets</t>
  </si>
  <si>
    <t>Current Liabilities</t>
  </si>
  <si>
    <t>Cash &amp; Bank Balance</t>
  </si>
  <si>
    <t>Accounts Payable</t>
  </si>
  <si>
    <t>Accounts Receivable</t>
  </si>
  <si>
    <t>Provision for Employee Welfare</t>
  </si>
  <si>
    <t>Supplies</t>
  </si>
  <si>
    <t>Other Accrued Payables</t>
  </si>
  <si>
    <t>Long Term Assets</t>
  </si>
  <si>
    <t>Long Term Liabilities</t>
  </si>
  <si>
    <t>Computer and Softwares</t>
  </si>
  <si>
    <t>Loan from Sam</t>
  </si>
  <si>
    <t>Owner(s) Equity</t>
  </si>
  <si>
    <t>Share Capital</t>
  </si>
  <si>
    <t>Retained Earnings</t>
  </si>
  <si>
    <t>Total Shareholder Funds</t>
  </si>
  <si>
    <t>Total Assets</t>
  </si>
  <si>
    <t>Total Liabilities &amp; Owners Equity</t>
  </si>
  <si>
    <t>Note:</t>
  </si>
  <si>
    <t>We can further improve our presentation by making assumptions related to</t>
  </si>
  <si>
    <t>(a) closing stock of supplies</t>
  </si>
  <si>
    <t>(b) depreciation for computer/software</t>
  </si>
  <si>
    <t>(c) other accrued items (including revenues)</t>
  </si>
  <si>
    <t>Uday Consultacy Ltd.</t>
  </si>
  <si>
    <t>Journal Entries</t>
  </si>
  <si>
    <t>Dr</t>
  </si>
  <si>
    <t>Cr</t>
  </si>
  <si>
    <t>Cash Account</t>
  </si>
  <si>
    <t>Date</t>
  </si>
  <si>
    <t>Cash</t>
  </si>
  <si>
    <t>Capital</t>
  </si>
  <si>
    <t>Loan</t>
  </si>
  <si>
    <t>Computer &amp; Software</t>
  </si>
  <si>
    <t>Credit</t>
  </si>
  <si>
    <t>Employee Welfare exp</t>
  </si>
  <si>
    <t>Capital Withdrawl</t>
  </si>
  <si>
    <t>Sales</t>
  </si>
  <si>
    <t>cash</t>
  </si>
  <si>
    <t>Creditor</t>
  </si>
  <si>
    <t>Repair exp</t>
  </si>
  <si>
    <t>salary exp</t>
  </si>
  <si>
    <t>rent exp</t>
  </si>
  <si>
    <t>Account Receivable</t>
  </si>
  <si>
    <t>Tel. exp</t>
  </si>
  <si>
    <t>courier</t>
  </si>
  <si>
    <t>Office maintainance</t>
  </si>
  <si>
    <t>Donation</t>
  </si>
  <si>
    <t>Comp. &amp; Software</t>
  </si>
  <si>
    <t>Sales &amp; Marketing exp</t>
  </si>
  <si>
    <t>Travel exp</t>
  </si>
  <si>
    <t>Travel Exp</t>
  </si>
  <si>
    <t>Supplies exp</t>
  </si>
  <si>
    <t>Salary exp</t>
  </si>
  <si>
    <t>Rent</t>
  </si>
  <si>
    <t xml:space="preserve">Donation </t>
  </si>
  <si>
    <t>Capital withdrawl</t>
  </si>
  <si>
    <t>Accured Payable</t>
  </si>
  <si>
    <t>Balance</t>
  </si>
  <si>
    <t>Consider this as an adjustment entry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</si>
  <si>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</si>
  <si>
    <t>Authored by Ram Kumar Kakani &amp; Tanmoy Chatterjee, “Copyright with McGraw-Hill Education (India) Ltd, 2007"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</si>
</sst>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3">
      <selection activeCell="A44" sqref="A44"/>
    </sheetView>
  </sheetViews>
  <sheetFormatPr defaultColWidth="9.140625" defaultRowHeight="12.75"/>
  <cols>
    <col min="2" max="2" width="28.57421875" style="0" customWidth="1"/>
    <col min="3" max="3" width="11.140625" style="0" customWidth="1"/>
    <col min="4" max="4" width="13.8515625" style="10" customWidth="1"/>
  </cols>
  <sheetData>
    <row r="1" spans="2:11" ht="16.5" thickBot="1">
      <c r="B1" s="2" t="s">
        <v>44</v>
      </c>
      <c r="J1" s="11" t="s">
        <v>48</v>
      </c>
      <c r="K1" s="11"/>
    </row>
    <row r="2" spans="9:12" ht="12.75">
      <c r="I2" t="s">
        <v>51</v>
      </c>
      <c r="J2">
        <v>150000</v>
      </c>
      <c r="K2" s="12">
        <v>70000</v>
      </c>
      <c r="L2" t="s">
        <v>68</v>
      </c>
    </row>
    <row r="3" spans="1:12" s="1" customFormat="1" ht="12.75">
      <c r="A3" s="1" t="s">
        <v>49</v>
      </c>
      <c r="B3" s="1" t="s">
        <v>45</v>
      </c>
      <c r="C3" s="1" t="s">
        <v>46</v>
      </c>
      <c r="D3" s="9" t="s">
        <v>47</v>
      </c>
      <c r="I3" s="14" t="s">
        <v>52</v>
      </c>
      <c r="J3">
        <v>120000</v>
      </c>
      <c r="K3" s="13">
        <v>4600</v>
      </c>
      <c r="L3" s="14" t="s">
        <v>69</v>
      </c>
    </row>
    <row r="4" spans="1:12" ht="12.75">
      <c r="A4" s="15">
        <v>39142</v>
      </c>
      <c r="B4" s="16" t="s">
        <v>50</v>
      </c>
      <c r="C4" s="16">
        <v>150000</v>
      </c>
      <c r="D4" s="17"/>
      <c r="I4" t="s">
        <v>57</v>
      </c>
      <c r="J4">
        <v>120000</v>
      </c>
      <c r="K4" s="13">
        <v>20000</v>
      </c>
      <c r="L4" t="s">
        <v>55</v>
      </c>
    </row>
    <row r="5" spans="1:12" ht="12.75">
      <c r="A5" s="18"/>
      <c r="B5" s="19" t="s">
        <v>51</v>
      </c>
      <c r="C5" s="20"/>
      <c r="D5" s="21">
        <v>150000</v>
      </c>
      <c r="K5" s="13">
        <v>15000</v>
      </c>
      <c r="L5" t="s">
        <v>56</v>
      </c>
    </row>
    <row r="6" spans="1:12" ht="12.75">
      <c r="A6" s="15">
        <v>39143</v>
      </c>
      <c r="B6" s="16" t="s">
        <v>50</v>
      </c>
      <c r="C6" s="16">
        <v>120000</v>
      </c>
      <c r="D6" s="17"/>
      <c r="K6" s="13">
        <v>37000</v>
      </c>
      <c r="L6" t="s">
        <v>70</v>
      </c>
    </row>
    <row r="7" spans="1:12" ht="12.75">
      <c r="A7" s="18"/>
      <c r="B7" s="19" t="s">
        <v>52</v>
      </c>
      <c r="C7" s="20"/>
      <c r="D7" s="21">
        <v>120000</v>
      </c>
      <c r="K7" s="13">
        <v>20000</v>
      </c>
      <c r="L7" t="s">
        <v>72</v>
      </c>
    </row>
    <row r="8" spans="1:12" ht="12.75">
      <c r="A8" s="15">
        <v>39144</v>
      </c>
      <c r="B8" s="16" t="s">
        <v>53</v>
      </c>
      <c r="C8" s="16">
        <v>70000</v>
      </c>
      <c r="D8" s="17"/>
      <c r="K8" s="13">
        <v>370</v>
      </c>
      <c r="L8" t="s">
        <v>60</v>
      </c>
    </row>
    <row r="9" spans="1:12" ht="12.75">
      <c r="A9" s="18"/>
      <c r="B9" s="19" t="s">
        <v>50</v>
      </c>
      <c r="C9" s="20"/>
      <c r="D9" s="21">
        <v>70000</v>
      </c>
      <c r="K9" s="13">
        <v>40000</v>
      </c>
      <c r="L9" t="s">
        <v>73</v>
      </c>
    </row>
    <row r="10" spans="1:12" ht="12.75">
      <c r="A10" s="15">
        <v>39145</v>
      </c>
      <c r="B10" s="16" t="s">
        <v>27</v>
      </c>
      <c r="C10" s="16">
        <v>60000</v>
      </c>
      <c r="D10" s="17"/>
      <c r="K10" s="13">
        <v>11200</v>
      </c>
      <c r="L10" t="s">
        <v>74</v>
      </c>
    </row>
    <row r="11" spans="1:12" ht="12.75">
      <c r="A11" s="18"/>
      <c r="B11" s="19" t="s">
        <v>54</v>
      </c>
      <c r="C11" s="20"/>
      <c r="D11" s="21">
        <v>60000</v>
      </c>
      <c r="K11" s="13">
        <v>200</v>
      </c>
      <c r="L11" t="s">
        <v>75</v>
      </c>
    </row>
    <row r="12" spans="1:12" ht="12.75">
      <c r="A12" s="15">
        <v>39148</v>
      </c>
      <c r="B12" s="16" t="s">
        <v>69</v>
      </c>
      <c r="C12" s="16">
        <v>4600</v>
      </c>
      <c r="D12" s="17"/>
      <c r="K12" s="13">
        <v>13500</v>
      </c>
      <c r="L12" t="s">
        <v>76</v>
      </c>
    </row>
    <row r="13" spans="1:11" ht="12.75">
      <c r="A13" s="18"/>
      <c r="B13" s="19" t="s">
        <v>50</v>
      </c>
      <c r="C13" s="20"/>
      <c r="D13" s="21">
        <v>4600</v>
      </c>
      <c r="I13" t="s">
        <v>78</v>
      </c>
      <c r="J13" s="1">
        <f>SUM(J2:J12)-SUM(K2:K12)</f>
        <v>158130</v>
      </c>
      <c r="K13" s="13"/>
    </row>
    <row r="14" spans="1:4" ht="12.75">
      <c r="A14" s="15">
        <v>39151</v>
      </c>
      <c r="B14" s="16" t="s">
        <v>55</v>
      </c>
      <c r="C14" s="16">
        <v>20000</v>
      </c>
      <c r="D14" s="17"/>
    </row>
    <row r="15" spans="1:4" ht="12.75">
      <c r="A15" s="18"/>
      <c r="B15" s="19" t="s">
        <v>50</v>
      </c>
      <c r="C15" s="20"/>
      <c r="D15" s="21">
        <v>20000</v>
      </c>
    </row>
    <row r="16" spans="1:4" ht="12.75">
      <c r="A16" s="15">
        <v>39156</v>
      </c>
      <c r="B16" s="16" t="s">
        <v>56</v>
      </c>
      <c r="C16" s="16">
        <v>15000</v>
      </c>
      <c r="D16" s="17"/>
    </row>
    <row r="17" spans="1:4" ht="12.75">
      <c r="A17" s="18"/>
      <c r="B17" s="19" t="s">
        <v>50</v>
      </c>
      <c r="C17" s="20"/>
      <c r="D17" s="21">
        <v>15000</v>
      </c>
    </row>
    <row r="18" spans="1:4" ht="12.75">
      <c r="A18" s="15">
        <v>39157</v>
      </c>
      <c r="B18" s="16" t="s">
        <v>71</v>
      </c>
      <c r="C18" s="16">
        <v>37000</v>
      </c>
      <c r="D18" s="17"/>
    </row>
    <row r="19" spans="1:4" ht="12.75">
      <c r="A19" s="18"/>
      <c r="B19" s="19" t="s">
        <v>58</v>
      </c>
      <c r="C19" s="20"/>
      <c r="D19" s="21">
        <v>37000</v>
      </c>
    </row>
    <row r="20" spans="1:4" ht="12.75">
      <c r="A20" s="15">
        <v>39160</v>
      </c>
      <c r="B20" s="16" t="s">
        <v>50</v>
      </c>
      <c r="C20" s="16">
        <v>120000</v>
      </c>
      <c r="D20" s="17"/>
    </row>
    <row r="21" spans="1:4" ht="12.75">
      <c r="A21" s="18"/>
      <c r="B21" s="19" t="s">
        <v>57</v>
      </c>
      <c r="C21" s="20"/>
      <c r="D21" s="21">
        <v>120000</v>
      </c>
    </row>
    <row r="22" spans="1:4" ht="12.75">
      <c r="A22" s="15">
        <v>39161</v>
      </c>
      <c r="B22" s="16" t="s">
        <v>55</v>
      </c>
      <c r="C22" s="16">
        <v>60000</v>
      </c>
      <c r="D22" s="17"/>
    </row>
    <row r="23" spans="1:4" ht="12.75">
      <c r="A23" s="18"/>
      <c r="B23" s="19" t="s">
        <v>26</v>
      </c>
      <c r="C23" s="20"/>
      <c r="D23" s="21">
        <v>60000</v>
      </c>
    </row>
    <row r="24" spans="1:4" ht="12.75">
      <c r="A24" s="15">
        <v>39162</v>
      </c>
      <c r="B24" s="16" t="s">
        <v>59</v>
      </c>
      <c r="C24" s="16">
        <v>20000</v>
      </c>
      <c r="D24" s="17"/>
    </row>
    <row r="25" spans="1:4" ht="12.75">
      <c r="A25" s="18"/>
      <c r="B25" s="19" t="s">
        <v>58</v>
      </c>
      <c r="C25" s="20"/>
      <c r="D25" s="21">
        <v>20000</v>
      </c>
    </row>
    <row r="26" spans="1:4" ht="12.75">
      <c r="A26" s="15">
        <v>39168</v>
      </c>
      <c r="B26" s="16" t="s">
        <v>60</v>
      </c>
      <c r="C26" s="16">
        <v>370</v>
      </c>
      <c r="D26" s="17"/>
    </row>
    <row r="27" spans="1:4" ht="12.75">
      <c r="A27" s="18"/>
      <c r="B27" s="19" t="s">
        <v>58</v>
      </c>
      <c r="C27" s="20"/>
      <c r="D27" s="21">
        <v>370</v>
      </c>
    </row>
    <row r="28" spans="1:4" ht="12.75">
      <c r="A28" s="15">
        <v>39170</v>
      </c>
      <c r="B28" s="16" t="s">
        <v>61</v>
      </c>
      <c r="C28" s="16">
        <v>40000</v>
      </c>
      <c r="D28" s="17"/>
    </row>
    <row r="29" spans="1:4" ht="12.75">
      <c r="A29" s="13"/>
      <c r="B29" s="22" t="s">
        <v>62</v>
      </c>
      <c r="C29" s="22">
        <v>11200</v>
      </c>
      <c r="D29" s="23"/>
    </row>
    <row r="30" spans="1:4" ht="12.75">
      <c r="A30" s="18"/>
      <c r="B30" s="19" t="s">
        <v>58</v>
      </c>
      <c r="C30" s="20"/>
      <c r="D30" s="21">
        <v>511200</v>
      </c>
    </row>
    <row r="31" spans="1:4" ht="12.75">
      <c r="A31" s="15">
        <v>39171</v>
      </c>
      <c r="B31" s="16" t="s">
        <v>63</v>
      </c>
      <c r="C31" s="16">
        <v>80000</v>
      </c>
      <c r="D31" s="17"/>
    </row>
    <row r="32" spans="1:4" ht="12.75">
      <c r="A32" s="18"/>
      <c r="B32" s="19" t="s">
        <v>57</v>
      </c>
      <c r="C32" s="20"/>
      <c r="D32" s="21">
        <v>80000</v>
      </c>
    </row>
    <row r="33" spans="1:4" ht="12.75">
      <c r="A33" s="15">
        <v>39172</v>
      </c>
      <c r="B33" s="16" t="s">
        <v>64</v>
      </c>
      <c r="C33" s="16">
        <v>500</v>
      </c>
      <c r="D33" s="17"/>
    </row>
    <row r="34" spans="1:4" ht="12.75">
      <c r="A34" s="13"/>
      <c r="B34" s="22" t="s">
        <v>65</v>
      </c>
      <c r="C34" s="22">
        <v>500</v>
      </c>
      <c r="D34" s="23"/>
    </row>
    <row r="35" spans="1:4" ht="12.75">
      <c r="A35" s="13"/>
      <c r="B35" s="22" t="s">
        <v>66</v>
      </c>
      <c r="C35" s="22">
        <v>450</v>
      </c>
      <c r="D35" s="23"/>
    </row>
    <row r="36" spans="1:4" ht="12.75">
      <c r="A36" s="18"/>
      <c r="B36" s="19" t="s">
        <v>77</v>
      </c>
      <c r="C36" s="20"/>
      <c r="D36" s="21">
        <v>1450</v>
      </c>
    </row>
    <row r="37" spans="1:5" ht="12.75">
      <c r="A37" s="15">
        <v>39172</v>
      </c>
      <c r="B37" s="24" t="s">
        <v>56</v>
      </c>
      <c r="C37" s="16">
        <v>13500</v>
      </c>
      <c r="D37" s="17"/>
      <c r="E37" t="s">
        <v>79</v>
      </c>
    </row>
    <row r="38" spans="1:4" ht="12.75">
      <c r="A38" s="18"/>
      <c r="B38" s="19" t="s">
        <v>50</v>
      </c>
      <c r="C38" s="20"/>
      <c r="D38" s="21">
        <v>13500</v>
      </c>
    </row>
    <row r="39" spans="1:4" ht="12.75">
      <c r="A39" s="15">
        <v>39172</v>
      </c>
      <c r="B39" s="16" t="s">
        <v>67</v>
      </c>
      <c r="C39" s="16">
        <v>200</v>
      </c>
      <c r="D39" s="17"/>
    </row>
    <row r="40" spans="1:4" ht="12.75">
      <c r="A40" s="18"/>
      <c r="B40" s="19" t="s">
        <v>50</v>
      </c>
      <c r="C40" s="20"/>
      <c r="D40" s="21">
        <v>200</v>
      </c>
    </row>
    <row r="43" ht="15">
      <c r="A43" s="30" t="s">
        <v>80</v>
      </c>
    </row>
    <row r="44" ht="15">
      <c r="A44" s="31" t="s">
        <v>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4"/>
  <sheetViews>
    <sheetView tabSelected="1" workbookViewId="0" topLeftCell="A19">
      <selection activeCell="A44" sqref="A44"/>
    </sheetView>
  </sheetViews>
  <sheetFormatPr defaultColWidth="9.140625" defaultRowHeight="12.75"/>
  <cols>
    <col min="2" max="3" width="19.00390625" style="0" customWidth="1"/>
    <col min="4" max="4" width="17.7109375" style="0" customWidth="1"/>
    <col min="5" max="5" width="30.8515625" style="0" customWidth="1"/>
    <col min="6" max="6" width="23.57421875" style="0" customWidth="1"/>
  </cols>
  <sheetData>
    <row r="3" ht="15.75">
      <c r="B3" s="29" t="s">
        <v>0</v>
      </c>
    </row>
    <row r="4" ht="12.75">
      <c r="B4" s="1" t="s">
        <v>1</v>
      </c>
    </row>
    <row r="5" spans="2:4" ht="12.75">
      <c r="B5" s="1" t="s">
        <v>2</v>
      </c>
      <c r="D5">
        <f>120000+80000</f>
        <v>200000</v>
      </c>
    </row>
    <row r="6" ht="12.75">
      <c r="B6" s="1" t="s">
        <v>3</v>
      </c>
    </row>
    <row r="7" spans="2:4" ht="12.75">
      <c r="B7" t="s">
        <v>4</v>
      </c>
      <c r="D7">
        <v>40000</v>
      </c>
    </row>
    <row r="8" spans="2:4" ht="12.75">
      <c r="B8" t="s">
        <v>5</v>
      </c>
      <c r="D8">
        <v>200</v>
      </c>
    </row>
    <row r="9" spans="2:4" ht="12.75">
      <c r="B9" t="s">
        <v>6</v>
      </c>
      <c r="D9">
        <v>450</v>
      </c>
    </row>
    <row r="10" spans="2:4" ht="12.75">
      <c r="B10" t="s">
        <v>7</v>
      </c>
      <c r="D10">
        <v>500</v>
      </c>
    </row>
    <row r="11" spans="2:4" ht="12.75">
      <c r="B11" t="s">
        <v>8</v>
      </c>
      <c r="D11">
        <v>80000</v>
      </c>
    </row>
    <row r="12" spans="2:4" ht="12.75">
      <c r="B12" t="s">
        <v>9</v>
      </c>
      <c r="D12">
        <v>4600</v>
      </c>
    </row>
    <row r="13" spans="2:4" ht="12.75">
      <c r="B13" t="s">
        <v>10</v>
      </c>
      <c r="D13">
        <v>11200</v>
      </c>
    </row>
    <row r="14" spans="2:4" ht="12.75">
      <c r="B14" t="s">
        <v>11</v>
      </c>
      <c r="D14">
        <f>370+450</f>
        <v>820</v>
      </c>
    </row>
    <row r="15" spans="2:4" ht="12.75">
      <c r="B15" t="s">
        <v>12</v>
      </c>
      <c r="D15">
        <v>37000</v>
      </c>
    </row>
    <row r="16" spans="2:4" ht="12.75">
      <c r="B16" t="s">
        <v>13</v>
      </c>
      <c r="D16">
        <f>D5-SUM(D7:D15)</f>
        <v>25230</v>
      </c>
    </row>
    <row r="17" spans="2:4" ht="12.75">
      <c r="B17" t="s">
        <v>14</v>
      </c>
      <c r="D17">
        <v>13500</v>
      </c>
    </row>
    <row r="18" spans="2:4" ht="12.75">
      <c r="B18" s="1" t="s">
        <v>15</v>
      </c>
      <c r="D18">
        <f>D16-D17</f>
        <v>11730</v>
      </c>
    </row>
    <row r="19" ht="12.75">
      <c r="B19" s="28" t="s">
        <v>0</v>
      </c>
    </row>
    <row r="20" ht="13.5" thickBot="1">
      <c r="B20" s="1" t="s">
        <v>16</v>
      </c>
    </row>
    <row r="21" spans="2:6" ht="12.75">
      <c r="B21" s="25" t="s">
        <v>17</v>
      </c>
      <c r="C21" s="26" t="s">
        <v>18</v>
      </c>
      <c r="D21" s="26"/>
      <c r="E21" s="26" t="s">
        <v>19</v>
      </c>
      <c r="F21" s="27" t="s">
        <v>20</v>
      </c>
    </row>
    <row r="22" spans="2:6" ht="12.75">
      <c r="B22" s="4" t="s">
        <v>21</v>
      </c>
      <c r="C22" s="3"/>
      <c r="D22" s="3"/>
      <c r="E22" s="3" t="s">
        <v>22</v>
      </c>
      <c r="F22" s="5"/>
    </row>
    <row r="23" spans="2:6" ht="12.75">
      <c r="B23" s="4" t="s">
        <v>23</v>
      </c>
      <c r="C23" s="3">
        <f>I15</f>
        <v>0</v>
      </c>
      <c r="D23" s="3"/>
      <c r="E23" s="3" t="s">
        <v>24</v>
      </c>
      <c r="F23" s="5">
        <v>40000</v>
      </c>
    </row>
    <row r="24" spans="2:6" ht="12.75">
      <c r="B24" s="4" t="s">
        <v>25</v>
      </c>
      <c r="C24" s="3">
        <v>80000</v>
      </c>
      <c r="D24" s="3"/>
      <c r="E24" s="3" t="s">
        <v>26</v>
      </c>
      <c r="F24" s="5">
        <v>60000</v>
      </c>
    </row>
    <row r="25" spans="2:6" ht="12.75">
      <c r="B25" s="4" t="s">
        <v>27</v>
      </c>
      <c r="C25" s="3">
        <v>60000</v>
      </c>
      <c r="D25" s="3"/>
      <c r="E25" s="3" t="s">
        <v>28</v>
      </c>
      <c r="F25" s="5">
        <v>1400</v>
      </c>
    </row>
    <row r="26" spans="2:6" ht="12.75">
      <c r="B26" s="4" t="s">
        <v>21</v>
      </c>
      <c r="C26" s="3">
        <f>SUM(C23:C25)</f>
        <v>140000</v>
      </c>
      <c r="D26" s="3"/>
      <c r="E26" s="3" t="s">
        <v>22</v>
      </c>
      <c r="F26" s="5">
        <f>SUM(F23:F25)</f>
        <v>101400</v>
      </c>
    </row>
    <row r="27" spans="2:6" ht="12.75">
      <c r="B27" s="4" t="s">
        <v>29</v>
      </c>
      <c r="C27" s="3"/>
      <c r="D27" s="3"/>
      <c r="E27" s="3" t="s">
        <v>30</v>
      </c>
      <c r="F27" s="5"/>
    </row>
    <row r="28" spans="2:6" ht="12.75">
      <c r="B28" s="4" t="s">
        <v>31</v>
      </c>
      <c r="C28" s="3">
        <v>70000</v>
      </c>
      <c r="D28" s="3"/>
      <c r="E28" s="3" t="s">
        <v>32</v>
      </c>
      <c r="F28" s="5">
        <v>120000</v>
      </c>
    </row>
    <row r="29" spans="2:6" ht="12.75">
      <c r="B29" s="4" t="s">
        <v>29</v>
      </c>
      <c r="C29" s="3">
        <f>C28</f>
        <v>70000</v>
      </c>
      <c r="D29" s="3"/>
      <c r="E29" s="3" t="s">
        <v>30</v>
      </c>
      <c r="F29" s="5">
        <f>F28</f>
        <v>120000</v>
      </c>
    </row>
    <row r="30" spans="2:6" ht="12.75">
      <c r="B30" s="4"/>
      <c r="C30" s="3"/>
      <c r="D30" s="3"/>
      <c r="E30" s="3" t="s">
        <v>33</v>
      </c>
      <c r="F30" s="5"/>
    </row>
    <row r="31" spans="2:6" ht="12.75">
      <c r="B31" s="4"/>
      <c r="C31" s="3"/>
      <c r="D31" s="3"/>
      <c r="E31" s="3" t="s">
        <v>34</v>
      </c>
      <c r="F31" s="5">
        <v>135000</v>
      </c>
    </row>
    <row r="32" spans="2:6" ht="12.75">
      <c r="B32" s="4"/>
      <c r="C32" s="3"/>
      <c r="D32" s="3"/>
      <c r="E32" s="3" t="s">
        <v>35</v>
      </c>
      <c r="F32" s="5">
        <f>D18</f>
        <v>11730</v>
      </c>
    </row>
    <row r="33" spans="2:6" ht="12.75">
      <c r="B33" s="4"/>
      <c r="C33" s="3"/>
      <c r="D33" s="3"/>
      <c r="E33" s="3" t="s">
        <v>36</v>
      </c>
      <c r="F33" s="5">
        <f>SUM(F31:F32)</f>
        <v>146730</v>
      </c>
    </row>
    <row r="34" spans="2:6" ht="12.75">
      <c r="B34" s="4"/>
      <c r="C34" s="3"/>
      <c r="D34" s="3"/>
      <c r="E34" s="3"/>
      <c r="F34" s="5"/>
    </row>
    <row r="35" spans="2:6" ht="13.5" thickBot="1">
      <c r="B35" s="6" t="s">
        <v>37</v>
      </c>
      <c r="C35" s="7">
        <f>SUM(C29+C26)</f>
        <v>210000</v>
      </c>
      <c r="D35" s="7"/>
      <c r="E35" s="7" t="s">
        <v>38</v>
      </c>
      <c r="F35" s="8">
        <f>F33+F29+F26</f>
        <v>368130</v>
      </c>
    </row>
    <row r="36" ht="12.75">
      <c r="B36" t="s">
        <v>39</v>
      </c>
    </row>
    <row r="37" ht="12.75">
      <c r="B37" t="s">
        <v>40</v>
      </c>
    </row>
    <row r="38" ht="12.75">
      <c r="B38" t="s">
        <v>41</v>
      </c>
    </row>
    <row r="39" ht="12.75">
      <c r="B39" t="s">
        <v>42</v>
      </c>
    </row>
    <row r="40" ht="12.75">
      <c r="B40" t="s">
        <v>43</v>
      </c>
    </row>
    <row r="43" ht="15">
      <c r="A43" s="30" t="s">
        <v>80</v>
      </c>
    </row>
    <row r="44" ht="15">
      <c r="A44" s="31" t="s">
        <v>81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2007-07-30T14:46:43Z</dcterms:modified>
  <cp:category/>
  <cp:version/>
  <cp:contentType/>
  <cp:contentStatus/>
</cp:coreProperties>
</file>