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Chapter 15" sheetId="1" r:id="rId1"/>
    <sheet name="#1" sheetId="2" r:id="rId2"/>
    <sheet name="#2" sheetId="3" r:id="rId3"/>
    <sheet name="#3" sheetId="4" r:id="rId4"/>
    <sheet name="#6" sheetId="5" r:id="rId5"/>
    <sheet name="#12" sheetId="6" r:id="rId6"/>
    <sheet name="#16" sheetId="7" r:id="rId7"/>
  </sheets>
  <definedNames/>
  <calcPr fullCalcOnLoad="1"/>
</workbook>
</file>

<file path=xl/sharedStrings.xml><?xml version="1.0" encoding="utf-8"?>
<sst xmlns="http://schemas.openxmlformats.org/spreadsheetml/2006/main" count="171" uniqueCount="93">
  <si>
    <t>Question 1</t>
  </si>
  <si>
    <t>Input Area:</t>
  </si>
  <si>
    <t>Output Area:</t>
  </si>
  <si>
    <t>Market value</t>
  </si>
  <si>
    <t>EBIT</t>
  </si>
  <si>
    <t>Debt issue</t>
  </si>
  <si>
    <t>Interest rate</t>
  </si>
  <si>
    <t>Shares outstanding</t>
  </si>
  <si>
    <t>Expansion-EBIT</t>
  </si>
  <si>
    <t>Recession-EBIT</t>
  </si>
  <si>
    <t>Interest</t>
  </si>
  <si>
    <t>NI</t>
  </si>
  <si>
    <t>EPS</t>
  </si>
  <si>
    <t>Change EPS%</t>
  </si>
  <si>
    <t>Question 2</t>
  </si>
  <si>
    <t>Tax rate</t>
  </si>
  <si>
    <t>Taxes</t>
  </si>
  <si>
    <t>Question 3</t>
  </si>
  <si>
    <t>ROE</t>
  </si>
  <si>
    <t>Change ROE%</t>
  </si>
  <si>
    <t>Change ROE %</t>
  </si>
  <si>
    <t>No debt, ROE</t>
  </si>
  <si>
    <t>With debt, ROE</t>
  </si>
  <si>
    <t>Plan I:</t>
  </si>
  <si>
    <t>Plan II:</t>
  </si>
  <si>
    <t>Debt outstanding</t>
  </si>
  <si>
    <t>Question 6</t>
  </si>
  <si>
    <t>Debt</t>
  </si>
  <si>
    <t>Stock outstanding</t>
  </si>
  <si>
    <t>I</t>
  </si>
  <si>
    <t>II</t>
  </si>
  <si>
    <t>All-Equity</t>
  </si>
  <si>
    <t>Plan I  vs. all equity</t>
  </si>
  <si>
    <t>Plan II  vs. all equity</t>
  </si>
  <si>
    <t>The break even levels of EBIT are the same because of M&amp;M Proposition I.</t>
  </si>
  <si>
    <t>This break-even level of EBIT is the same as in part (b) again, because of M&amp;M</t>
  </si>
  <si>
    <t>Proposition (I).</t>
  </si>
  <si>
    <t>Plan I vs. all-equity</t>
  </si>
  <si>
    <t>Plan II vs. all-equity</t>
  </si>
  <si>
    <t>The break-even levels of EBIT do not change because of additions of taxes reduces</t>
  </si>
  <si>
    <t>the income of all three plans by the same percentage; therefore they do not change</t>
  </si>
  <si>
    <t>relative to one another.</t>
  </si>
  <si>
    <t>All-equity</t>
  </si>
  <si>
    <t>WACC</t>
  </si>
  <si>
    <t xml:space="preserve">Tax rate </t>
  </si>
  <si>
    <t>Question 12</t>
  </si>
  <si>
    <t>Cost of debt</t>
  </si>
  <si>
    <t>Question 16</t>
  </si>
  <si>
    <t>Debt-equity ratio</t>
  </si>
  <si>
    <t>Input boxes in tan</t>
  </si>
  <si>
    <t>Output boxes in yellow</t>
  </si>
  <si>
    <t>Given data in blue</t>
  </si>
  <si>
    <t>Calculations in red</t>
  </si>
  <si>
    <t>Answers in green</t>
  </si>
  <si>
    <t>No debt</t>
  </si>
  <si>
    <t>With debt</t>
  </si>
  <si>
    <t xml:space="preserve">Share price = </t>
  </si>
  <si>
    <t xml:space="preserve">Shares repurchased = </t>
  </si>
  <si>
    <t>No debt with taxes</t>
  </si>
  <si>
    <t>With debt and taxes</t>
  </si>
  <si>
    <t>TE = MV =</t>
  </si>
  <si>
    <t xml:space="preserve">TE = </t>
  </si>
  <si>
    <t>a.</t>
  </si>
  <si>
    <t>b.</t>
  </si>
  <si>
    <t>c.</t>
  </si>
  <si>
    <t>d.</t>
  </si>
  <si>
    <t>Breakeven EBIT: Plan I vs. Plan II</t>
  </si>
  <si>
    <t>Breakeven EBIT</t>
  </si>
  <si>
    <t>PLanI vs. Plan II</t>
  </si>
  <si>
    <r>
      <t>R</t>
    </r>
    <r>
      <rPr>
        <vertAlign val="subscript"/>
        <sz val="12"/>
        <color indexed="8"/>
        <rFont val="Arial"/>
        <family val="2"/>
      </rPr>
      <t>E</t>
    </r>
  </si>
  <si>
    <r>
      <t>R</t>
    </r>
    <r>
      <rPr>
        <vertAlign val="subscript"/>
        <sz val="12"/>
        <color indexed="8"/>
        <rFont val="Arial"/>
        <family val="2"/>
      </rPr>
      <t>U</t>
    </r>
  </si>
  <si>
    <t xml:space="preserve">Debt-equity ratio </t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</si>
  <si>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I</t>
    </r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</si>
  <si>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II</t>
    </r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</si>
  <si>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III  = WACC</t>
    </r>
  </si>
  <si>
    <r>
      <t>V</t>
    </r>
    <r>
      <rPr>
        <vertAlign val="subscript"/>
        <sz val="12"/>
        <color indexed="8"/>
        <rFont val="Arial"/>
        <family val="2"/>
      </rPr>
      <t>U</t>
    </r>
  </si>
  <si>
    <t xml:space="preserve">EBIT </t>
  </si>
  <si>
    <t>Levered shares outstanding</t>
  </si>
  <si>
    <t>Levered stock price</t>
  </si>
  <si>
    <t>Unlevered shares outstanding</t>
  </si>
  <si>
    <t>Unlevered stock price</t>
  </si>
  <si>
    <t>Levered's debt value</t>
  </si>
  <si>
    <t>Value of Levered's equity</t>
  </si>
  <si>
    <t>Market value of Levered</t>
  </si>
  <si>
    <t xml:space="preserve">The equity in Levered is </t>
  </si>
  <si>
    <t xml:space="preserve">According to M&amp;M Proposition I, the value of the two </t>
  </si>
  <si>
    <t xml:space="preserve">companies should be the same, so, relative to </t>
  </si>
  <si>
    <t>Unlevered, the stock in Levered should</t>
  </si>
  <si>
    <t>Chapter 15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</si>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</sst>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* #,##0.000_);_(* \(#,##0.000\);_(* &quot;-&quot;??_);_(@_)"/>
    <numFmt numFmtId="178" formatCode="_(* #,##0.0_);_(* \(#,##0.0\);_(* &quot;-&quot;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#,##0.0_);\(#,##0.0\)"/>
    <numFmt numFmtId="182" formatCode="#,##0.0"/>
    <numFmt numFmtId="183" formatCode="&quot;$&quot;#,##0.0_);\(&quot;$&quot;#,##0.0\)"/>
    <numFmt numFmtId="184" formatCode="_(* #,##0.0_);_(* \(#,##0.0\);_(* &quot;-&quot;_);_(@_)"/>
    <numFmt numFmtId="185" formatCode="_(* #,##0.00_);_(* \(#,##0.00\);_(* &quot;-&quot;_);_(@_)"/>
    <numFmt numFmtId="186" formatCode="[$-409]dddd\,\ mmmm\ dd\,\ yyyy"/>
    <numFmt numFmtId="187" formatCode="_(&quot;$&quot;* #,##0.000_);_(&quot;$&quot;* \(#,##0.000\);_(&quot;$&quot;* &quot;-&quot;???_);_(@_)"/>
    <numFmt numFmtId="188" formatCode="_(&quot;$&quot;* #,##0.00_);_(&quot;$&quot;* \(#,##0.00\);_(&quot;$&quot;* &quot;-&quot;???_);_(@_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0.000000000%"/>
    <numFmt numFmtId="196" formatCode="0.0000000000%"/>
    <numFmt numFmtId="197" formatCode="_(&quot;$&quot;* #,##0.0_);_(&quot;$&quot;* \(#,##0.0\);_(&quot;$&quot;* &quot;-&quot;_);_(@_)"/>
    <numFmt numFmtId="198" formatCode="_(&quot;$&quot;* #,##0.00_);_(&quot;$&quot;* \(#,##0.00\);_(&quot;$&quot;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000_);_(* \(#,##0.0000\);_(* &quot;-&quot;??_);_(@_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b/>
      <sz val="12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i/>
      <u val="single"/>
      <sz val="12"/>
      <name val="Arial"/>
      <family val="2"/>
    </font>
    <font>
      <i/>
      <u val="single"/>
      <sz val="12"/>
      <color indexed="8"/>
      <name val="Arial"/>
      <family val="2"/>
    </font>
    <font>
      <sz val="12"/>
      <color indexed="10"/>
      <name val="Arial"/>
      <family val="2"/>
    </font>
    <font>
      <vertAlign val="subscript"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65" fontId="5" fillId="2" borderId="0" xfId="17" applyNumberFormat="1" applyFont="1" applyFill="1" applyBorder="1" applyAlignment="1">
      <alignment/>
    </xf>
    <xf numFmtId="9" fontId="5" fillId="2" borderId="0" xfId="2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5" fontId="6" fillId="3" borderId="0" xfId="17" applyNumberFormat="1" applyFont="1" applyFill="1" applyBorder="1" applyAlignment="1">
      <alignment/>
    </xf>
    <xf numFmtId="44" fontId="6" fillId="3" borderId="0" xfId="17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0" xfId="17" applyNumberFormat="1" applyFont="1" applyFill="1" applyBorder="1" applyAlignment="1">
      <alignment/>
    </xf>
    <xf numFmtId="44" fontId="6" fillId="0" borderId="0" xfId="17" applyNumberFormat="1" applyFont="1" applyFill="1" applyBorder="1" applyAlignment="1">
      <alignment/>
    </xf>
    <xf numFmtId="165" fontId="4" fillId="3" borderId="0" xfId="17" applyNumberFormat="1" applyFont="1" applyFill="1" applyBorder="1" applyAlignment="1">
      <alignment horizontal="center"/>
    </xf>
    <xf numFmtId="165" fontId="4" fillId="0" borderId="0" xfId="17" applyNumberFormat="1" applyFont="1" applyFill="1" applyBorder="1" applyAlignment="1">
      <alignment horizontal="center"/>
    </xf>
    <xf numFmtId="165" fontId="4" fillId="3" borderId="5" xfId="17" applyNumberFormat="1" applyFont="1" applyFill="1" applyBorder="1" applyAlignment="1">
      <alignment horizontal="center"/>
    </xf>
    <xf numFmtId="165" fontId="8" fillId="3" borderId="9" xfId="17" applyNumberFormat="1" applyFont="1" applyFill="1" applyBorder="1" applyAlignment="1">
      <alignment/>
    </xf>
    <xf numFmtId="44" fontId="4" fillId="3" borderId="0" xfId="17" applyNumberFormat="1" applyFont="1" applyFill="1" applyBorder="1" applyAlignment="1">
      <alignment horizontal="center"/>
    </xf>
    <xf numFmtId="165" fontId="8" fillId="3" borderId="0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5" fontId="6" fillId="3" borderId="7" xfId="17" applyNumberFormat="1" applyFont="1" applyFill="1" applyBorder="1" applyAlignment="1">
      <alignment/>
    </xf>
    <xf numFmtId="165" fontId="6" fillId="3" borderId="8" xfId="17" applyNumberFormat="1" applyFont="1" applyFill="1" applyBorder="1" applyAlignment="1">
      <alignment/>
    </xf>
    <xf numFmtId="165" fontId="6" fillId="3" borderId="0" xfId="17" applyNumberFormat="1" applyFont="1" applyFill="1" applyBorder="1" applyAlignment="1">
      <alignment horizontal="center"/>
    </xf>
    <xf numFmtId="44" fontId="8" fillId="3" borderId="0" xfId="17" applyNumberFormat="1" applyFont="1" applyFill="1" applyBorder="1" applyAlignment="1">
      <alignment/>
    </xf>
    <xf numFmtId="10" fontId="6" fillId="3" borderId="0" xfId="21" applyNumberFormat="1" applyFont="1" applyFill="1" applyBorder="1" applyAlignment="1">
      <alignment horizontal="right"/>
    </xf>
    <xf numFmtId="10" fontId="8" fillId="3" borderId="9" xfId="21" applyNumberFormat="1" applyFont="1" applyFill="1" applyBorder="1" applyAlignment="1">
      <alignment horizontal="right"/>
    </xf>
    <xf numFmtId="176" fontId="8" fillId="3" borderId="0" xfId="17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5" fontId="19" fillId="2" borderId="0" xfId="17" applyNumberFormat="1" applyFont="1" applyFill="1" applyBorder="1" applyAlignment="1">
      <alignment/>
    </xf>
    <xf numFmtId="9" fontId="19" fillId="2" borderId="0" xfId="21" applyFont="1" applyFill="1" applyBorder="1" applyAlignment="1">
      <alignment/>
    </xf>
    <xf numFmtId="167" fontId="19" fillId="2" borderId="0" xfId="15" applyNumberFormat="1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44" fontId="22" fillId="3" borderId="0" xfId="0" applyNumberFormat="1" applyFont="1" applyFill="1" applyBorder="1" applyAlignment="1">
      <alignment/>
    </xf>
    <xf numFmtId="43" fontId="22" fillId="3" borderId="0" xfId="0" applyNumberFormat="1" applyFont="1" applyFill="1" applyBorder="1" applyAlignment="1">
      <alignment/>
    </xf>
    <xf numFmtId="165" fontId="22" fillId="2" borderId="0" xfId="17" applyNumberFormat="1" applyFont="1" applyFill="1" applyBorder="1" applyAlignment="1">
      <alignment/>
    </xf>
    <xf numFmtId="9" fontId="22" fillId="2" borderId="0" xfId="21" applyFont="1" applyFill="1" applyBorder="1" applyAlignment="1">
      <alignment/>
    </xf>
    <xf numFmtId="167" fontId="22" fillId="2" borderId="0" xfId="15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42" fontId="22" fillId="2" borderId="0" xfId="15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8" fillId="3" borderId="0" xfId="17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5" fontId="22" fillId="3" borderId="0" xfId="17" applyNumberFormat="1" applyFont="1" applyFill="1" applyBorder="1" applyAlignment="1">
      <alignment/>
    </xf>
    <xf numFmtId="165" fontId="22" fillId="3" borderId="10" xfId="17" applyNumberFormat="1" applyFont="1" applyFill="1" applyBorder="1" applyAlignment="1">
      <alignment/>
    </xf>
    <xf numFmtId="165" fontId="22" fillId="3" borderId="11" xfId="17" applyNumberFormat="1" applyFont="1" applyFill="1" applyBorder="1" applyAlignment="1">
      <alignment/>
    </xf>
    <xf numFmtId="165" fontId="22" fillId="3" borderId="12" xfId="17" applyNumberFormat="1" applyFont="1" applyFill="1" applyBorder="1" applyAlignment="1">
      <alignment/>
    </xf>
    <xf numFmtId="0" fontId="22" fillId="3" borderId="12" xfId="0" applyFont="1" applyFill="1" applyBorder="1" applyAlignment="1">
      <alignment/>
    </xf>
    <xf numFmtId="165" fontId="22" fillId="3" borderId="12" xfId="0" applyNumberFormat="1" applyFont="1" applyFill="1" applyBorder="1" applyAlignment="1">
      <alignment/>
    </xf>
    <xf numFmtId="44" fontId="8" fillId="3" borderId="0" xfId="17" applyFont="1" applyFill="1" applyBorder="1" applyAlignment="1">
      <alignment/>
    </xf>
    <xf numFmtId="10" fontId="8" fillId="3" borderId="0" xfId="21" applyNumberFormat="1" applyFont="1" applyFill="1" applyBorder="1" applyAlignment="1">
      <alignment/>
    </xf>
    <xf numFmtId="10" fontId="2" fillId="3" borderId="0" xfId="21" applyNumberFormat="1" applyFont="1" applyFill="1" applyBorder="1" applyAlignment="1">
      <alignment/>
    </xf>
    <xf numFmtId="42" fontId="22" fillId="3" borderId="12" xfId="17" applyNumberFormat="1" applyFont="1" applyFill="1" applyBorder="1" applyAlignment="1">
      <alignment/>
    </xf>
    <xf numFmtId="42" fontId="22" fillId="3" borderId="12" xfId="0" applyNumberFormat="1" applyFont="1" applyFill="1" applyBorder="1" applyAlignment="1">
      <alignment/>
    </xf>
    <xf numFmtId="41" fontId="22" fillId="3" borderId="0" xfId="17" applyNumberFormat="1" applyFont="1" applyFill="1" applyBorder="1" applyAlignment="1">
      <alignment/>
    </xf>
    <xf numFmtId="41" fontId="22" fillId="3" borderId="10" xfId="17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41" fontId="19" fillId="2" borderId="0" xfId="17" applyNumberFormat="1" applyFont="1" applyFill="1" applyBorder="1" applyAlignment="1">
      <alignment/>
    </xf>
    <xf numFmtId="10" fontId="8" fillId="3" borderId="9" xfId="17" applyNumberFormat="1" applyFont="1" applyFill="1" applyBorder="1" applyAlignment="1">
      <alignment horizontal="right"/>
    </xf>
    <xf numFmtId="166" fontId="19" fillId="2" borderId="0" xfId="15" applyNumberFormat="1" applyFont="1" applyFill="1" applyBorder="1" applyAlignment="1">
      <alignment/>
    </xf>
    <xf numFmtId="39" fontId="19" fillId="2" borderId="0" xfId="21" applyNumberFormat="1" applyFont="1" applyFill="1" applyBorder="1" applyAlignment="1">
      <alignment/>
    </xf>
    <xf numFmtId="44" fontId="22" fillId="3" borderId="0" xfId="17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88" fontId="8" fillId="3" borderId="0" xfId="17" applyNumberFormat="1" applyFont="1" applyFill="1" applyBorder="1" applyAlignment="1">
      <alignment/>
    </xf>
    <xf numFmtId="195" fontId="22" fillId="3" borderId="0" xfId="17" applyNumberFormat="1" applyFont="1" applyFill="1" applyBorder="1" applyAlignment="1">
      <alignment horizontal="right"/>
    </xf>
    <xf numFmtId="41" fontId="19" fillId="2" borderId="0" xfId="21" applyNumberFormat="1" applyFont="1" applyFill="1" applyBorder="1" applyAlignment="1">
      <alignment/>
    </xf>
    <xf numFmtId="165" fontId="19" fillId="2" borderId="0" xfId="21" applyNumberFormat="1" applyFont="1" applyFill="1" applyBorder="1" applyAlignment="1">
      <alignment/>
    </xf>
    <xf numFmtId="42" fontId="22" fillId="3" borderId="0" xfId="0" applyNumberFormat="1" applyFont="1" applyFill="1" applyBorder="1" applyAlignment="1">
      <alignment/>
    </xf>
    <xf numFmtId="165" fontId="22" fillId="3" borderId="0" xfId="17" applyNumberFormat="1" applyFont="1" applyFill="1" applyBorder="1" applyAlignment="1">
      <alignment horizontal="right"/>
    </xf>
    <xf numFmtId="165" fontId="8" fillId="3" borderId="0" xfId="17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1" customWidth="1"/>
    <col min="4" max="4" width="42.57421875" style="51" customWidth="1"/>
    <col min="5" max="16384" width="9.140625" style="51" customWidth="1"/>
  </cols>
  <sheetData>
    <row r="1" spans="1:29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59.25">
      <c r="A10" s="49"/>
      <c r="B10" s="49"/>
      <c r="C10" s="49"/>
      <c r="D10" s="52" t="s">
        <v>88</v>
      </c>
      <c r="E10" s="49"/>
      <c r="F10" s="53"/>
      <c r="G10" s="49"/>
      <c r="H10" s="49"/>
      <c r="I10" s="49"/>
      <c r="J10" s="49"/>
      <c r="K10" s="49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5">
      <c r="A14" s="49"/>
      <c r="B14" s="49"/>
      <c r="C14" s="49"/>
      <c r="D14" s="54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5.75">
      <c r="A15" s="49"/>
      <c r="B15" s="49"/>
      <c r="C15" s="49"/>
      <c r="D15" s="55" t="s">
        <v>49</v>
      </c>
      <c r="E15" s="49"/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5.75">
      <c r="A16" s="49"/>
      <c r="B16" s="49"/>
      <c r="C16" s="49"/>
      <c r="D16" s="56" t="s">
        <v>50</v>
      </c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5.75">
      <c r="A17" s="49"/>
      <c r="B17" s="49"/>
      <c r="C17" s="49"/>
      <c r="D17" s="57" t="s">
        <v>51</v>
      </c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.75">
      <c r="A18" s="49"/>
      <c r="B18" s="49"/>
      <c r="C18" s="49"/>
      <c r="D18" s="58" t="s">
        <v>52</v>
      </c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5.75">
      <c r="A19" s="49"/>
      <c r="B19" s="49"/>
      <c r="C19" s="49"/>
      <c r="D19" s="59" t="s">
        <v>53</v>
      </c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5">
      <c r="A20" s="49"/>
      <c r="B20" s="49"/>
      <c r="C20" s="49"/>
      <c r="D20" s="54"/>
      <c r="E20" s="49"/>
      <c r="F20" s="49"/>
      <c r="G20" s="49"/>
      <c r="H20" s="49"/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2.75">
      <c r="A21" s="49"/>
      <c r="B21" s="49"/>
      <c r="C21" s="49"/>
      <c r="D21" s="107" t="s">
        <v>89</v>
      </c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2.75">
      <c r="A22" s="49"/>
      <c r="B22" s="49"/>
      <c r="C22" s="49"/>
      <c r="D22" s="107" t="s">
        <v>90</v>
      </c>
      <c r="E22" s="49"/>
      <c r="F22" s="49"/>
      <c r="G22" s="49"/>
      <c r="H22" s="49"/>
      <c r="I22" s="49"/>
      <c r="J22" s="49"/>
      <c r="K22" s="49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2.75">
      <c r="A23" s="49"/>
      <c r="B23" s="49"/>
      <c r="C23" s="49"/>
      <c r="D23" s="107" t="s">
        <v>91</v>
      </c>
      <c r="E23" s="49"/>
      <c r="F23" s="49"/>
      <c r="G23" s="49"/>
      <c r="H23" s="49"/>
      <c r="I23" s="49"/>
      <c r="J23" s="49"/>
      <c r="K23" s="49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2.75">
      <c r="A24" s="49"/>
      <c r="B24" s="49"/>
      <c r="C24" s="49"/>
      <c r="D24" s="107" t="s">
        <v>92</v>
      </c>
      <c r="E24" s="49"/>
      <c r="F24" s="49"/>
      <c r="G24" s="49"/>
      <c r="H24" s="49"/>
      <c r="I24" s="49"/>
      <c r="J24" s="49"/>
      <c r="K24" s="49"/>
      <c r="L24" s="4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12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">
      <selection activeCell="D7" sqref="D7:D13"/>
    </sheetView>
  </sheetViews>
  <sheetFormatPr defaultColWidth="9.140625" defaultRowHeight="12.75"/>
  <cols>
    <col min="2" max="2" width="3.140625" style="0" customWidth="1"/>
    <col min="3" max="3" width="22.8515625" style="0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">
      <c r="A7" s="1"/>
      <c r="B7" s="7"/>
      <c r="C7" s="8" t="s">
        <v>3</v>
      </c>
      <c r="D7" s="61"/>
      <c r="E7" s="9"/>
      <c r="F7" s="1"/>
      <c r="G7" s="1"/>
      <c r="H7" s="1"/>
      <c r="I7" s="1"/>
      <c r="J7" s="1"/>
    </row>
    <row r="8" spans="1:10" ht="15">
      <c r="A8" s="1"/>
      <c r="B8" s="7"/>
      <c r="C8" s="8" t="s">
        <v>4</v>
      </c>
      <c r="D8" s="61"/>
      <c r="E8" s="9"/>
      <c r="F8" s="1"/>
      <c r="G8" s="1"/>
      <c r="H8" s="1"/>
      <c r="I8" s="1"/>
      <c r="J8" s="1"/>
    </row>
    <row r="9" spans="1:10" ht="15">
      <c r="A9" s="1"/>
      <c r="B9" s="7"/>
      <c r="C9" s="8" t="s">
        <v>5</v>
      </c>
      <c r="D9" s="61"/>
      <c r="E9" s="9"/>
      <c r="F9" s="1"/>
      <c r="G9" s="1"/>
      <c r="H9" s="1"/>
      <c r="I9" s="1"/>
      <c r="J9" s="1"/>
    </row>
    <row r="10" spans="1:10" ht="15">
      <c r="A10" s="1"/>
      <c r="B10" s="7"/>
      <c r="C10" s="8" t="s">
        <v>6</v>
      </c>
      <c r="D10" s="62"/>
      <c r="E10" s="9"/>
      <c r="F10" s="1"/>
      <c r="G10" s="1"/>
      <c r="H10" s="1"/>
      <c r="I10" s="1"/>
      <c r="J10" s="1"/>
    </row>
    <row r="11" spans="1:10" ht="15">
      <c r="A11" s="1"/>
      <c r="B11" s="7"/>
      <c r="C11" s="8" t="s">
        <v>7</v>
      </c>
      <c r="D11" s="63"/>
      <c r="E11" s="9"/>
      <c r="F11" s="1"/>
      <c r="G11" s="1"/>
      <c r="H11" s="1"/>
      <c r="I11" s="1"/>
      <c r="J11" s="1"/>
    </row>
    <row r="12" spans="1:10" ht="15">
      <c r="A12" s="1"/>
      <c r="B12" s="7"/>
      <c r="C12" s="8" t="s">
        <v>8</v>
      </c>
      <c r="D12" s="62"/>
      <c r="E12" s="9"/>
      <c r="F12" s="1"/>
      <c r="G12" s="1"/>
      <c r="H12" s="1"/>
      <c r="I12" s="1"/>
      <c r="J12" s="1"/>
    </row>
    <row r="13" spans="1:10" ht="15">
      <c r="A13" s="1"/>
      <c r="B13" s="7"/>
      <c r="C13" s="8" t="s">
        <v>9</v>
      </c>
      <c r="D13" s="62"/>
      <c r="E13" s="9"/>
      <c r="F13" s="1"/>
      <c r="G13" s="1"/>
      <c r="H13" s="1"/>
      <c r="I13" s="1"/>
      <c r="J13" s="1"/>
    </row>
    <row r="14" spans="1:10" ht="15.75" thickBot="1">
      <c r="A14" s="1"/>
      <c r="B14" s="10"/>
      <c r="C14" s="11"/>
      <c r="D14" s="12"/>
      <c r="E14" s="13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2" t="s">
        <v>2</v>
      </c>
      <c r="D16" s="1"/>
      <c r="E16" s="1"/>
      <c r="F16" s="1"/>
      <c r="G16" s="1"/>
      <c r="H16" s="1"/>
      <c r="I16" s="1"/>
      <c r="J16" s="1"/>
    </row>
    <row r="17" spans="1:1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4"/>
      <c r="C18" s="15"/>
      <c r="D18" s="15"/>
      <c r="E18" s="15"/>
      <c r="F18" s="15"/>
      <c r="G18" s="15"/>
      <c r="H18" s="15"/>
      <c r="I18" s="16"/>
      <c r="J18" s="1"/>
    </row>
    <row r="19" spans="1:10" ht="15">
      <c r="A19" s="1"/>
      <c r="B19" s="17"/>
      <c r="C19" s="64" t="s">
        <v>54</v>
      </c>
      <c r="D19" s="27"/>
      <c r="E19" s="27"/>
      <c r="F19" s="27"/>
      <c r="G19" s="27"/>
      <c r="H19" s="27"/>
      <c r="I19" s="18"/>
      <c r="J19" s="1"/>
    </row>
    <row r="20" spans="1:10" ht="15">
      <c r="A20" s="1"/>
      <c r="B20" s="17"/>
      <c r="C20" s="21" t="s">
        <v>4</v>
      </c>
      <c r="D20" s="78">
        <f>D8*(1-D13)</f>
        <v>0</v>
      </c>
      <c r="E20" s="78"/>
      <c r="F20" s="78">
        <f>D8</f>
        <v>0</v>
      </c>
      <c r="G20" s="78"/>
      <c r="H20" s="78">
        <f>D8*(1+D12)</f>
        <v>0</v>
      </c>
      <c r="I20" s="18"/>
      <c r="J20" s="1"/>
    </row>
    <row r="21" spans="1:10" ht="15">
      <c r="A21" s="1"/>
      <c r="B21" s="17"/>
      <c r="C21" s="21" t="s">
        <v>10</v>
      </c>
      <c r="D21" s="79">
        <v>0</v>
      </c>
      <c r="E21" s="79"/>
      <c r="F21" s="79">
        <v>0</v>
      </c>
      <c r="G21" s="79"/>
      <c r="H21" s="79">
        <v>0</v>
      </c>
      <c r="I21" s="18"/>
      <c r="J21" s="1"/>
    </row>
    <row r="22" spans="1:10" ht="15.75" thickBot="1">
      <c r="A22" s="1"/>
      <c r="B22" s="17"/>
      <c r="C22" s="21" t="s">
        <v>11</v>
      </c>
      <c r="D22" s="80">
        <f>D20-D21</f>
        <v>0</v>
      </c>
      <c r="E22" s="80"/>
      <c r="F22" s="80">
        <f>F20-F21</f>
        <v>0</v>
      </c>
      <c r="G22" s="80"/>
      <c r="H22" s="80">
        <f>H20-H21</f>
        <v>0</v>
      </c>
      <c r="I22" s="18"/>
      <c r="J22" s="1"/>
    </row>
    <row r="23" spans="1:10" ht="16.5" thickTop="1">
      <c r="A23" s="1"/>
      <c r="B23" s="17"/>
      <c r="C23" s="21" t="s">
        <v>12</v>
      </c>
      <c r="D23" s="45" t="e">
        <f>D22/D11</f>
        <v>#DIV/0!</v>
      </c>
      <c r="E23" s="40"/>
      <c r="F23" s="45" t="e">
        <f>F22/D11</f>
        <v>#DIV/0!</v>
      </c>
      <c r="G23" s="40"/>
      <c r="H23" s="45" t="e">
        <f>H22/D11</f>
        <v>#DIV/0!</v>
      </c>
      <c r="I23" s="18"/>
      <c r="J23" s="1"/>
    </row>
    <row r="24" spans="1:10" ht="15.75">
      <c r="A24" s="1"/>
      <c r="B24" s="17"/>
      <c r="C24" s="21" t="s">
        <v>13</v>
      </c>
      <c r="D24" s="85" t="e">
        <f>(D23-F23)/F23</f>
        <v>#DIV/0!</v>
      </c>
      <c r="E24" s="85"/>
      <c r="F24" s="85" t="e">
        <f>(F23-F23)/F23</f>
        <v>#DIV/0!</v>
      </c>
      <c r="G24" s="85"/>
      <c r="H24" s="85" t="e">
        <f>(H23-F23)/F23</f>
        <v>#DIV/0!</v>
      </c>
      <c r="I24" s="18"/>
      <c r="J24" s="1"/>
    </row>
    <row r="25" spans="1:10" ht="15">
      <c r="A25" s="1"/>
      <c r="B25" s="17"/>
      <c r="C25" s="21"/>
      <c r="D25" s="23"/>
      <c r="E25" s="27"/>
      <c r="F25" s="27"/>
      <c r="G25" s="27"/>
      <c r="H25" s="27"/>
      <c r="I25" s="18"/>
      <c r="J25" s="1"/>
    </row>
    <row r="26" spans="1:10" ht="15">
      <c r="A26" s="1"/>
      <c r="B26" s="17"/>
      <c r="C26" s="65" t="s">
        <v>55</v>
      </c>
      <c r="D26" s="23"/>
      <c r="E26" s="27"/>
      <c r="F26" s="27"/>
      <c r="G26" s="27"/>
      <c r="H26" s="27"/>
      <c r="I26" s="18"/>
      <c r="J26" s="1"/>
    </row>
    <row r="27" spans="1:10" ht="15">
      <c r="A27" s="1"/>
      <c r="B27" s="17"/>
      <c r="C27" s="21" t="s">
        <v>56</v>
      </c>
      <c r="D27" s="66" t="e">
        <f>D7/D11</f>
        <v>#DIV/0!</v>
      </c>
      <c r="E27" s="27"/>
      <c r="F27" s="27"/>
      <c r="G27" s="27"/>
      <c r="H27" s="27"/>
      <c r="I27" s="18"/>
      <c r="J27" s="1"/>
    </row>
    <row r="28" spans="1:10" ht="15">
      <c r="A28" s="1"/>
      <c r="B28" s="17"/>
      <c r="C28" s="21" t="s">
        <v>57</v>
      </c>
      <c r="D28" s="67" t="e">
        <f>D9/D27</f>
        <v>#DIV/0!</v>
      </c>
      <c r="E28" s="27"/>
      <c r="F28" s="27"/>
      <c r="G28" s="27"/>
      <c r="H28" s="27"/>
      <c r="I28" s="18"/>
      <c r="J28" s="1"/>
    </row>
    <row r="29" spans="1:10" ht="15">
      <c r="A29" s="1"/>
      <c r="B29" s="17"/>
      <c r="C29" s="21"/>
      <c r="D29" s="23"/>
      <c r="E29" s="27"/>
      <c r="F29" s="27"/>
      <c r="G29" s="27"/>
      <c r="H29" s="27"/>
      <c r="I29" s="18"/>
      <c r="J29" s="1"/>
    </row>
    <row r="30" spans="1:10" ht="15">
      <c r="A30" s="1"/>
      <c r="B30" s="17"/>
      <c r="C30" s="21" t="s">
        <v>4</v>
      </c>
      <c r="D30" s="78">
        <f>D8*(1-D13)</f>
        <v>0</v>
      </c>
      <c r="E30" s="78"/>
      <c r="F30" s="78">
        <f>D8</f>
        <v>0</v>
      </c>
      <c r="G30" s="78"/>
      <c r="H30" s="78">
        <f>D8*(1+D12)</f>
        <v>0</v>
      </c>
      <c r="I30" s="18"/>
      <c r="J30" s="1"/>
    </row>
    <row r="31" spans="1:10" ht="15">
      <c r="A31" s="1"/>
      <c r="B31" s="17"/>
      <c r="C31" s="21" t="s">
        <v>10</v>
      </c>
      <c r="D31" s="79">
        <f>$D$10*$D$9</f>
        <v>0</v>
      </c>
      <c r="E31" s="79">
        <f>$D$10*$D$9</f>
        <v>0</v>
      </c>
      <c r="F31" s="79">
        <f>$D$10*$D$9</f>
        <v>0</v>
      </c>
      <c r="G31" s="79">
        <f>$D$10*$D$9</f>
        <v>0</v>
      </c>
      <c r="H31" s="79">
        <f>$D$10*$D$9</f>
        <v>0</v>
      </c>
      <c r="I31" s="18"/>
      <c r="J31" s="1"/>
    </row>
    <row r="32" spans="1:10" ht="15.75" thickBot="1">
      <c r="A32" s="1"/>
      <c r="B32" s="17"/>
      <c r="C32" s="21" t="s">
        <v>11</v>
      </c>
      <c r="D32" s="81">
        <f>D30-D31</f>
        <v>0</v>
      </c>
      <c r="E32" s="82"/>
      <c r="F32" s="83">
        <f>F30-F31</f>
        <v>0</v>
      </c>
      <c r="G32" s="82"/>
      <c r="H32" s="83">
        <f>H30-H31</f>
        <v>0</v>
      </c>
      <c r="I32" s="18"/>
      <c r="J32" s="1"/>
    </row>
    <row r="33" spans="1:10" ht="16.5" thickTop="1">
      <c r="A33" s="1"/>
      <c r="B33" s="17"/>
      <c r="C33" s="21" t="s">
        <v>12</v>
      </c>
      <c r="D33" s="84" t="e">
        <f>D32/(D11-D28)</f>
        <v>#DIV/0!</v>
      </c>
      <c r="E33" s="84"/>
      <c r="F33" s="84" t="e">
        <f>F32/(D11-D28)</f>
        <v>#DIV/0!</v>
      </c>
      <c r="G33" s="84"/>
      <c r="H33" s="84" t="e">
        <f>H32/(D11-D28)</f>
        <v>#DIV/0!</v>
      </c>
      <c r="I33" s="18"/>
      <c r="J33" s="1"/>
    </row>
    <row r="34" spans="1:10" ht="15.75">
      <c r="A34" s="1"/>
      <c r="B34" s="17"/>
      <c r="C34" s="21" t="s">
        <v>13</v>
      </c>
      <c r="D34" s="85" t="e">
        <f>(D33-F33)/F33</f>
        <v>#DIV/0!</v>
      </c>
      <c r="E34" s="86"/>
      <c r="F34" s="85" t="e">
        <f>(F23-F23)/F23</f>
        <v>#DIV/0!</v>
      </c>
      <c r="G34" s="85"/>
      <c r="H34" s="85" t="e">
        <f>(H33-F33)/F33</f>
        <v>#DIV/0!</v>
      </c>
      <c r="I34" s="18"/>
      <c r="J34" s="1"/>
    </row>
    <row r="35" spans="1:10" ht="15.75" thickBot="1">
      <c r="A35" s="1"/>
      <c r="B35" s="19"/>
      <c r="C35" s="22"/>
      <c r="D35" s="24"/>
      <c r="E35" s="28"/>
      <c r="F35" s="28"/>
      <c r="G35" s="28"/>
      <c r="H35" s="28"/>
      <c r="I35" s="20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D14" sqref="D14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">
      <c r="A7" s="1"/>
      <c r="B7" s="7"/>
      <c r="C7" s="8" t="s">
        <v>3</v>
      </c>
      <c r="D7" s="68">
        <f>'#1'!D7</f>
        <v>0</v>
      </c>
      <c r="E7" s="9"/>
      <c r="F7" s="1"/>
      <c r="G7" s="1"/>
      <c r="H7" s="1"/>
      <c r="I7" s="1"/>
      <c r="J7" s="1"/>
    </row>
    <row r="8" spans="1:10" ht="15">
      <c r="A8" s="1"/>
      <c r="B8" s="7"/>
      <c r="C8" s="8" t="s">
        <v>4</v>
      </c>
      <c r="D8" s="68">
        <f>'#1'!D8</f>
        <v>0</v>
      </c>
      <c r="E8" s="9"/>
      <c r="F8" s="1"/>
      <c r="G8" s="1"/>
      <c r="H8" s="1"/>
      <c r="I8" s="1"/>
      <c r="J8" s="1"/>
    </row>
    <row r="9" spans="1:10" ht="15">
      <c r="A9" s="1"/>
      <c r="B9" s="7"/>
      <c r="C9" s="8" t="s">
        <v>5</v>
      </c>
      <c r="D9" s="68">
        <f>'#1'!D9</f>
        <v>0</v>
      </c>
      <c r="E9" s="9"/>
      <c r="F9" s="1"/>
      <c r="G9" s="1"/>
      <c r="H9" s="1"/>
      <c r="I9" s="1"/>
      <c r="J9" s="1"/>
    </row>
    <row r="10" spans="1:10" ht="15">
      <c r="A10" s="1"/>
      <c r="B10" s="7"/>
      <c r="C10" s="8" t="s">
        <v>6</v>
      </c>
      <c r="D10" s="69">
        <f>'#1'!D10</f>
        <v>0</v>
      </c>
      <c r="E10" s="9"/>
      <c r="F10" s="1"/>
      <c r="G10" s="1"/>
      <c r="H10" s="1"/>
      <c r="I10" s="1"/>
      <c r="J10" s="1"/>
    </row>
    <row r="11" spans="1:10" ht="15">
      <c r="A11" s="1"/>
      <c r="B11" s="7"/>
      <c r="C11" s="8" t="s">
        <v>7</v>
      </c>
      <c r="D11" s="70">
        <f>'#1'!D11</f>
        <v>0</v>
      </c>
      <c r="E11" s="9"/>
      <c r="F11" s="1"/>
      <c r="G11" s="1"/>
      <c r="H11" s="1"/>
      <c r="I11" s="1"/>
      <c r="J11" s="1"/>
    </row>
    <row r="12" spans="1:10" ht="15">
      <c r="A12" s="1"/>
      <c r="B12" s="7"/>
      <c r="C12" s="8" t="s">
        <v>8</v>
      </c>
      <c r="D12" s="69">
        <f>'#1'!D12</f>
        <v>0</v>
      </c>
      <c r="E12" s="9"/>
      <c r="F12" s="1"/>
      <c r="G12" s="1"/>
      <c r="H12" s="1"/>
      <c r="I12" s="1"/>
      <c r="J12" s="1"/>
    </row>
    <row r="13" spans="1:10" ht="15">
      <c r="A13" s="1"/>
      <c r="B13" s="7"/>
      <c r="C13" s="8" t="s">
        <v>9</v>
      </c>
      <c r="D13" s="69">
        <f>'#1'!D13</f>
        <v>0</v>
      </c>
      <c r="E13" s="9"/>
      <c r="F13" s="1"/>
      <c r="G13" s="1"/>
      <c r="H13" s="1"/>
      <c r="I13" s="1"/>
      <c r="J13" s="1"/>
    </row>
    <row r="14" spans="1:10" ht="15">
      <c r="A14" s="1"/>
      <c r="B14" s="7"/>
      <c r="C14" s="8" t="s">
        <v>15</v>
      </c>
      <c r="D14" s="62"/>
      <c r="E14" s="9"/>
      <c r="F14" s="1"/>
      <c r="G14" s="1"/>
      <c r="H14" s="1"/>
      <c r="I14" s="1"/>
      <c r="J14" s="1"/>
    </row>
    <row r="15" spans="1:10" ht="15.75" thickBot="1">
      <c r="A15" s="1"/>
      <c r="B15" s="10"/>
      <c r="C15" s="11"/>
      <c r="D15" s="12"/>
      <c r="E15" s="13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2" t="s">
        <v>2</v>
      </c>
      <c r="D17" s="1"/>
      <c r="E17" s="1"/>
      <c r="F17" s="1"/>
      <c r="G17" s="1"/>
      <c r="H17" s="1"/>
      <c r="I17" s="1"/>
      <c r="J17" s="1"/>
    </row>
    <row r="18" spans="1:10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4"/>
      <c r="C19" s="15"/>
      <c r="D19" s="15"/>
      <c r="E19" s="15"/>
      <c r="F19" s="15"/>
      <c r="G19" s="15"/>
      <c r="H19" s="15"/>
      <c r="I19" s="16"/>
      <c r="J19" s="1"/>
    </row>
    <row r="20" spans="1:10" ht="15">
      <c r="A20" s="1"/>
      <c r="B20" s="17"/>
      <c r="C20" s="64" t="s">
        <v>58</v>
      </c>
      <c r="D20" s="27"/>
      <c r="E20" s="27"/>
      <c r="F20" s="27"/>
      <c r="G20" s="27"/>
      <c r="H20" s="27"/>
      <c r="I20" s="18"/>
      <c r="J20" s="1"/>
    </row>
    <row r="21" spans="1:10" ht="15">
      <c r="A21" s="1"/>
      <c r="B21" s="17"/>
      <c r="C21" s="21" t="s">
        <v>4</v>
      </c>
      <c r="D21" s="78">
        <f>D8*(1-D13)</f>
        <v>0</v>
      </c>
      <c r="E21" s="78"/>
      <c r="F21" s="78">
        <f>D8</f>
        <v>0</v>
      </c>
      <c r="G21" s="78"/>
      <c r="H21" s="78">
        <f>D8*(1+D12)</f>
        <v>0</v>
      </c>
      <c r="I21" s="18"/>
      <c r="J21" s="1"/>
    </row>
    <row r="22" spans="1:10" ht="15">
      <c r="A22" s="1"/>
      <c r="B22" s="17"/>
      <c r="C22" s="21" t="s">
        <v>10</v>
      </c>
      <c r="D22" s="89">
        <v>0</v>
      </c>
      <c r="E22" s="89"/>
      <c r="F22" s="89">
        <v>0</v>
      </c>
      <c r="G22" s="89"/>
      <c r="H22" s="89">
        <v>0</v>
      </c>
      <c r="I22" s="18"/>
      <c r="J22" s="1"/>
    </row>
    <row r="23" spans="1:10" ht="15">
      <c r="A23" s="1"/>
      <c r="B23" s="17"/>
      <c r="C23" s="21" t="s">
        <v>16</v>
      </c>
      <c r="D23" s="89">
        <f>D21*D14</f>
        <v>0</v>
      </c>
      <c r="E23" s="89"/>
      <c r="F23" s="89">
        <f>F21*D14</f>
        <v>0</v>
      </c>
      <c r="G23" s="89"/>
      <c r="H23" s="89">
        <f>H21*D14</f>
        <v>0</v>
      </c>
      <c r="I23" s="18"/>
      <c r="J23" s="1"/>
    </row>
    <row r="24" spans="1:10" ht="15.75" thickBot="1">
      <c r="A24" s="1"/>
      <c r="B24" s="17"/>
      <c r="C24" s="21" t="s">
        <v>11</v>
      </c>
      <c r="D24" s="81">
        <f>D21-D23</f>
        <v>0</v>
      </c>
      <c r="E24" s="81"/>
      <c r="F24" s="81">
        <f>F21-F23</f>
        <v>0</v>
      </c>
      <c r="G24" s="81"/>
      <c r="H24" s="81">
        <f>H21-H23</f>
        <v>0</v>
      </c>
      <c r="I24" s="18"/>
      <c r="J24" s="1"/>
    </row>
    <row r="25" spans="1:10" ht="16.5" thickTop="1">
      <c r="A25" s="1"/>
      <c r="B25" s="17"/>
      <c r="C25" s="21" t="s">
        <v>12</v>
      </c>
      <c r="D25" s="99" t="e">
        <f>D24/D11</f>
        <v>#DIV/0!</v>
      </c>
      <c r="E25" s="99"/>
      <c r="F25" s="99" t="e">
        <f>F24/D11</f>
        <v>#DIV/0!</v>
      </c>
      <c r="G25" s="99"/>
      <c r="H25" s="99" t="e">
        <f>H24/D11</f>
        <v>#DIV/0!</v>
      </c>
      <c r="I25" s="18"/>
      <c r="J25" s="1"/>
    </row>
    <row r="26" spans="1:10" ht="15.75">
      <c r="A26" s="1"/>
      <c r="B26" s="17"/>
      <c r="C26" s="21" t="s">
        <v>13</v>
      </c>
      <c r="D26" s="85" t="e">
        <f>(D25-F25)/F25</f>
        <v>#DIV/0!</v>
      </c>
      <c r="E26" s="86"/>
      <c r="F26" s="85" t="e">
        <f>(F25-F25)/F25</f>
        <v>#DIV/0!</v>
      </c>
      <c r="G26" s="85"/>
      <c r="H26" s="85" t="e">
        <f>(H25-F25)/F25</f>
        <v>#DIV/0!</v>
      </c>
      <c r="I26" s="18"/>
      <c r="J26" s="1"/>
    </row>
    <row r="27" spans="1:10" ht="15">
      <c r="A27" s="1"/>
      <c r="B27" s="17"/>
      <c r="C27" s="21"/>
      <c r="D27" s="23"/>
      <c r="E27" s="27"/>
      <c r="F27" s="27"/>
      <c r="G27" s="27"/>
      <c r="H27" s="27"/>
      <c r="I27" s="18"/>
      <c r="J27" s="1"/>
    </row>
    <row r="28" spans="1:10" ht="15">
      <c r="A28" s="1"/>
      <c r="B28" s="17"/>
      <c r="C28" s="65" t="s">
        <v>59</v>
      </c>
      <c r="D28" s="23"/>
      <c r="E28" s="27"/>
      <c r="F28" s="27"/>
      <c r="G28" s="27"/>
      <c r="H28" s="27"/>
      <c r="I28" s="18"/>
      <c r="J28" s="1"/>
    </row>
    <row r="29" spans="1:10" ht="15">
      <c r="A29" s="1"/>
      <c r="B29" s="17"/>
      <c r="C29" s="21" t="s">
        <v>56</v>
      </c>
      <c r="D29" s="66" t="e">
        <f>D7/D11</f>
        <v>#DIV/0!</v>
      </c>
      <c r="E29" s="27"/>
      <c r="F29" s="27"/>
      <c r="G29" s="27"/>
      <c r="H29" s="27"/>
      <c r="I29" s="18"/>
      <c r="J29" s="1"/>
    </row>
    <row r="30" spans="1:10" ht="15">
      <c r="A30" s="1"/>
      <c r="B30" s="17"/>
      <c r="C30" s="21" t="s">
        <v>57</v>
      </c>
      <c r="D30" s="67" t="e">
        <f>D9/D29</f>
        <v>#DIV/0!</v>
      </c>
      <c r="E30" s="27"/>
      <c r="F30" s="27"/>
      <c r="G30" s="27"/>
      <c r="H30" s="27"/>
      <c r="I30" s="18"/>
      <c r="J30" s="1"/>
    </row>
    <row r="31" spans="1:10" ht="15">
      <c r="A31" s="1"/>
      <c r="B31" s="17"/>
      <c r="C31" s="21"/>
      <c r="D31" s="23"/>
      <c r="E31" s="27"/>
      <c r="F31" s="27"/>
      <c r="G31" s="27"/>
      <c r="H31" s="27"/>
      <c r="I31" s="18"/>
      <c r="J31" s="1"/>
    </row>
    <row r="32" spans="1:10" ht="15">
      <c r="A32" s="1"/>
      <c r="B32" s="17"/>
      <c r="C32" s="21" t="s">
        <v>4</v>
      </c>
      <c r="D32" s="78">
        <f>D8*(1-D13)</f>
        <v>0</v>
      </c>
      <c r="E32" s="78"/>
      <c r="F32" s="78">
        <f>D8</f>
        <v>0</v>
      </c>
      <c r="G32" s="78"/>
      <c r="H32" s="78">
        <f>D8*(1+D12)</f>
        <v>0</v>
      </c>
      <c r="I32" s="18"/>
      <c r="J32" s="1"/>
    </row>
    <row r="33" spans="1:10" ht="15">
      <c r="A33" s="1"/>
      <c r="B33" s="17"/>
      <c r="C33" s="21" t="s">
        <v>10</v>
      </c>
      <c r="D33" s="89">
        <f>$D$10*$D$9</f>
        <v>0</v>
      </c>
      <c r="E33" s="89">
        <f>$D$10*$D$9</f>
        <v>0</v>
      </c>
      <c r="F33" s="89">
        <f>$D$10*$D$9</f>
        <v>0</v>
      </c>
      <c r="G33" s="89">
        <f>$D$10*$D$9</f>
        <v>0</v>
      </c>
      <c r="H33" s="89">
        <f>$D$10*$D$9</f>
        <v>0</v>
      </c>
      <c r="I33" s="18"/>
      <c r="J33" s="1"/>
    </row>
    <row r="34" spans="1:10" ht="15">
      <c r="A34" s="1"/>
      <c r="B34" s="17"/>
      <c r="C34" s="21" t="s">
        <v>16</v>
      </c>
      <c r="D34" s="90">
        <f>(D32-D33)*D14</f>
        <v>0</v>
      </c>
      <c r="E34" s="90"/>
      <c r="F34" s="90">
        <f>(F32-F33)*D14</f>
        <v>0</v>
      </c>
      <c r="G34" s="90"/>
      <c r="H34" s="90">
        <f>(H32-H33)*D14</f>
        <v>0</v>
      </c>
      <c r="I34" s="18"/>
      <c r="J34" s="1"/>
    </row>
    <row r="35" spans="1:10" ht="15.75" thickBot="1">
      <c r="A35" s="1"/>
      <c r="B35" s="17"/>
      <c r="C35" s="21" t="s">
        <v>11</v>
      </c>
      <c r="D35" s="87">
        <f>D32-D33-D34</f>
        <v>0</v>
      </c>
      <c r="E35" s="88"/>
      <c r="F35" s="88">
        <f>F32-F33-F34</f>
        <v>0</v>
      </c>
      <c r="G35" s="88"/>
      <c r="H35" s="88">
        <f>H32-H33-H34</f>
        <v>0</v>
      </c>
      <c r="I35" s="18"/>
      <c r="J35" s="1"/>
    </row>
    <row r="36" spans="1:10" ht="16.5" thickTop="1">
      <c r="A36" s="1"/>
      <c r="B36" s="17"/>
      <c r="C36" s="21" t="s">
        <v>12</v>
      </c>
      <c r="D36" s="99" t="e">
        <f>D35/(D11-D30)</f>
        <v>#DIV/0!</v>
      </c>
      <c r="E36" s="99"/>
      <c r="F36" s="99" t="e">
        <f>F35/(D11-D30)</f>
        <v>#DIV/0!</v>
      </c>
      <c r="G36" s="99"/>
      <c r="H36" s="99" t="e">
        <f>H35/(D11-D30)</f>
        <v>#DIV/0!</v>
      </c>
      <c r="I36" s="18"/>
      <c r="J36" s="1"/>
    </row>
    <row r="37" spans="1:10" ht="15.75">
      <c r="A37" s="1"/>
      <c r="B37" s="17"/>
      <c r="C37" s="21" t="s">
        <v>13</v>
      </c>
      <c r="D37" s="85" t="e">
        <f>(D36-F36)/F36</f>
        <v>#DIV/0!</v>
      </c>
      <c r="E37" s="86"/>
      <c r="F37" s="85" t="e">
        <f>(F25-F25)/F25</f>
        <v>#DIV/0!</v>
      </c>
      <c r="G37" s="85"/>
      <c r="H37" s="85" t="e">
        <f>(H36-F36)/F36</f>
        <v>#DIV/0!</v>
      </c>
      <c r="I37" s="18"/>
      <c r="J37" s="1"/>
    </row>
    <row r="38" spans="1:10" ht="15.75" thickBot="1">
      <c r="A38" s="1"/>
      <c r="B38" s="19"/>
      <c r="C38" s="22"/>
      <c r="D38" s="24"/>
      <c r="E38" s="28"/>
      <c r="F38" s="28"/>
      <c r="G38" s="28"/>
      <c r="H38" s="28"/>
      <c r="I38" s="20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1.42187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17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">
      <c r="A7" s="1"/>
      <c r="B7" s="7"/>
      <c r="C7" s="71" t="s">
        <v>54</v>
      </c>
      <c r="D7" s="25"/>
      <c r="E7" s="9"/>
      <c r="F7" s="1"/>
      <c r="G7" s="1"/>
      <c r="H7" s="1"/>
      <c r="I7" s="1"/>
      <c r="J7" s="1"/>
    </row>
    <row r="8" spans="1:10" ht="15">
      <c r="A8" s="1"/>
      <c r="B8" s="7"/>
      <c r="C8" s="8" t="s">
        <v>60</v>
      </c>
      <c r="D8" s="68">
        <f>'#1'!D7</f>
        <v>0</v>
      </c>
      <c r="E8" s="9"/>
      <c r="F8" s="1"/>
      <c r="G8" s="1"/>
      <c r="H8" s="1"/>
      <c r="I8" s="1"/>
      <c r="J8" s="1"/>
    </row>
    <row r="9" spans="1:10" ht="15">
      <c r="A9" s="1"/>
      <c r="B9" s="7"/>
      <c r="C9" s="8"/>
      <c r="D9" s="25"/>
      <c r="E9" s="9"/>
      <c r="F9" s="1"/>
      <c r="G9" s="1"/>
      <c r="H9" s="1"/>
      <c r="I9" s="1"/>
      <c r="J9" s="1"/>
    </row>
    <row r="10" spans="1:10" ht="15">
      <c r="A10" s="1"/>
      <c r="B10" s="7"/>
      <c r="C10" s="71" t="s">
        <v>55</v>
      </c>
      <c r="D10" s="26"/>
      <c r="E10" s="9"/>
      <c r="F10" s="1"/>
      <c r="G10" s="1"/>
      <c r="H10" s="1"/>
      <c r="I10" s="1"/>
      <c r="J10" s="1"/>
    </row>
    <row r="11" spans="1:10" ht="15">
      <c r="A11" s="1"/>
      <c r="B11" s="7"/>
      <c r="C11" s="8" t="s">
        <v>61</v>
      </c>
      <c r="D11" s="72">
        <f>'#1'!D7-'#1'!D9</f>
        <v>0</v>
      </c>
      <c r="E11" s="9"/>
      <c r="F11" s="1"/>
      <c r="G11" s="1"/>
      <c r="H11" s="1"/>
      <c r="I11" s="1"/>
      <c r="J11" s="1"/>
    </row>
    <row r="12" spans="1:10" ht="15.75" thickBot="1">
      <c r="A12" s="1"/>
      <c r="B12" s="10"/>
      <c r="C12" s="11"/>
      <c r="D12" s="12"/>
      <c r="E12" s="13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2" t="s">
        <v>2</v>
      </c>
      <c r="D14" s="1"/>
      <c r="E14" s="1"/>
      <c r="F14" s="1"/>
      <c r="G14" s="1"/>
      <c r="H14" s="1"/>
      <c r="I14" s="1"/>
      <c r="J14" s="1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73"/>
      <c r="C16" s="15"/>
      <c r="D16" s="15"/>
      <c r="E16" s="15"/>
      <c r="F16" s="15"/>
      <c r="G16" s="15"/>
      <c r="H16" s="15"/>
      <c r="I16" s="16"/>
      <c r="J16" s="1"/>
    </row>
    <row r="17" spans="1:10" ht="15.75">
      <c r="A17" s="1"/>
      <c r="B17" s="74" t="s">
        <v>62</v>
      </c>
      <c r="C17" s="21" t="s">
        <v>18</v>
      </c>
      <c r="D17" s="85" t="e">
        <f>'#1'!D22/'#3'!D8</f>
        <v>#DIV/0!</v>
      </c>
      <c r="E17" s="85"/>
      <c r="F17" s="85" t="e">
        <f>'#1'!F22/'#3'!D8</f>
        <v>#DIV/0!</v>
      </c>
      <c r="G17" s="85"/>
      <c r="H17" s="85" t="e">
        <f>'#1'!H22/'#3'!D8</f>
        <v>#DIV/0!</v>
      </c>
      <c r="I17" s="18"/>
      <c r="J17" s="1"/>
    </row>
    <row r="18" spans="1:10" ht="15.75">
      <c r="A18" s="1"/>
      <c r="B18" s="74"/>
      <c r="C18" s="21" t="s">
        <v>19</v>
      </c>
      <c r="D18" s="75" t="e">
        <f>(D17-F17)/F17</f>
        <v>#DIV/0!</v>
      </c>
      <c r="E18" s="75"/>
      <c r="F18" s="75" t="e">
        <f>(F17-F17)/F17</f>
        <v>#DIV/0!</v>
      </c>
      <c r="G18" s="75"/>
      <c r="H18" s="75" t="e">
        <f>(H17-F17)/F17</f>
        <v>#DIV/0!</v>
      </c>
      <c r="I18" s="18"/>
      <c r="J18" s="1"/>
    </row>
    <row r="19" spans="1:10" ht="15.75">
      <c r="A19" s="1"/>
      <c r="B19" s="74"/>
      <c r="C19" s="21"/>
      <c r="D19" s="40"/>
      <c r="E19" s="40"/>
      <c r="F19" s="40"/>
      <c r="G19" s="40"/>
      <c r="H19" s="40"/>
      <c r="I19" s="18"/>
      <c r="J19" s="1"/>
    </row>
    <row r="20" spans="1:10" ht="15.75">
      <c r="A20" s="1"/>
      <c r="B20" s="74" t="s">
        <v>63</v>
      </c>
      <c r="C20" s="21" t="s">
        <v>18</v>
      </c>
      <c r="D20" s="85" t="e">
        <f>'#1'!D32/$D$11</f>
        <v>#DIV/0!</v>
      </c>
      <c r="E20" s="85"/>
      <c r="F20" s="85" t="e">
        <f>'#1'!F32/$D$11</f>
        <v>#DIV/0!</v>
      </c>
      <c r="G20" s="85"/>
      <c r="H20" s="85" t="e">
        <f>'#1'!H32/$D$11</f>
        <v>#DIV/0!</v>
      </c>
      <c r="I20" s="18"/>
      <c r="J20" s="1"/>
    </row>
    <row r="21" spans="1:10" ht="15.75">
      <c r="A21" s="1"/>
      <c r="B21" s="74"/>
      <c r="C21" s="21" t="s">
        <v>20</v>
      </c>
      <c r="D21" s="75" t="e">
        <f>(D20-F20)/F20</f>
        <v>#DIV/0!</v>
      </c>
      <c r="E21" s="75"/>
      <c r="F21" s="75" t="e">
        <f>(F20-F20)/F20</f>
        <v>#DIV/0!</v>
      </c>
      <c r="G21" s="75"/>
      <c r="H21" s="75" t="e">
        <f>(H20-F20)/F20</f>
        <v>#DIV/0!</v>
      </c>
      <c r="I21" s="18"/>
      <c r="J21" s="1"/>
    </row>
    <row r="22" spans="1:10" ht="15.75">
      <c r="A22" s="1"/>
      <c r="B22" s="74"/>
      <c r="C22" s="21"/>
      <c r="D22" s="76"/>
      <c r="E22" s="76"/>
      <c r="F22" s="76"/>
      <c r="G22" s="76"/>
      <c r="H22" s="76"/>
      <c r="I22" s="18"/>
      <c r="J22" s="1"/>
    </row>
    <row r="23" spans="1:10" ht="15.75">
      <c r="A23" s="1"/>
      <c r="B23" s="74" t="s">
        <v>64</v>
      </c>
      <c r="C23" s="65" t="s">
        <v>54</v>
      </c>
      <c r="D23" s="76"/>
      <c r="E23" s="76"/>
      <c r="F23" s="76"/>
      <c r="G23" s="76"/>
      <c r="H23" s="76"/>
      <c r="I23" s="18"/>
      <c r="J23" s="1"/>
    </row>
    <row r="24" spans="1:10" ht="15.75">
      <c r="A24" s="1"/>
      <c r="B24" s="74"/>
      <c r="C24" s="21" t="s">
        <v>21</v>
      </c>
      <c r="D24" s="85" t="e">
        <f>'#2'!D24/$D$8</f>
        <v>#DIV/0!</v>
      </c>
      <c r="E24" s="85"/>
      <c r="F24" s="85" t="e">
        <f>'#2'!F24/$D$8</f>
        <v>#DIV/0!</v>
      </c>
      <c r="G24" s="85"/>
      <c r="H24" s="85" t="e">
        <f>'#2'!H24/$D$8</f>
        <v>#DIV/0!</v>
      </c>
      <c r="I24" s="18"/>
      <c r="J24" s="1"/>
    </row>
    <row r="25" spans="1:10" ht="15.75">
      <c r="A25" s="1"/>
      <c r="B25" s="74"/>
      <c r="C25" s="21" t="s">
        <v>20</v>
      </c>
      <c r="D25" s="75" t="e">
        <f>(D24-F24)/F24</f>
        <v>#DIV/0!</v>
      </c>
      <c r="E25" s="75"/>
      <c r="F25" s="75" t="e">
        <f>(F24-F24)/F24</f>
        <v>#DIV/0!</v>
      </c>
      <c r="G25" s="75"/>
      <c r="H25" s="75" t="e">
        <f>(H24-F24)/F24</f>
        <v>#DIV/0!</v>
      </c>
      <c r="I25" s="18"/>
      <c r="J25" s="1"/>
    </row>
    <row r="26" spans="1:10" ht="15.75">
      <c r="A26" s="1"/>
      <c r="B26" s="74"/>
      <c r="C26" s="21"/>
      <c r="D26" s="76"/>
      <c r="E26" s="76"/>
      <c r="F26" s="76"/>
      <c r="G26" s="76"/>
      <c r="H26" s="76"/>
      <c r="I26" s="18"/>
      <c r="J26" s="1"/>
    </row>
    <row r="27" spans="1:10" ht="15.75">
      <c r="A27" s="1"/>
      <c r="B27" s="74"/>
      <c r="C27" s="65" t="s">
        <v>55</v>
      </c>
      <c r="D27" s="76"/>
      <c r="E27" s="76"/>
      <c r="F27" s="76"/>
      <c r="G27" s="76"/>
      <c r="H27" s="76"/>
      <c r="I27" s="18"/>
      <c r="J27" s="1"/>
    </row>
    <row r="28" spans="1:10" ht="15.75">
      <c r="A28" s="1"/>
      <c r="B28" s="74"/>
      <c r="C28" s="21" t="s">
        <v>22</v>
      </c>
      <c r="D28" s="85" t="e">
        <f>'#2'!D35/$D$11</f>
        <v>#DIV/0!</v>
      </c>
      <c r="E28" s="85"/>
      <c r="F28" s="85" t="e">
        <f>'#2'!F35/$D$11</f>
        <v>#DIV/0!</v>
      </c>
      <c r="G28" s="85"/>
      <c r="H28" s="85" t="e">
        <f>'#2'!H35/$D$11</f>
        <v>#DIV/0!</v>
      </c>
      <c r="I28" s="18"/>
      <c r="J28" s="1"/>
    </row>
    <row r="29" spans="1:10" ht="15.75">
      <c r="A29" s="1"/>
      <c r="B29" s="74"/>
      <c r="C29" s="21" t="s">
        <v>20</v>
      </c>
      <c r="D29" s="75" t="e">
        <f>(D28-F28)/F28</f>
        <v>#DIV/0!</v>
      </c>
      <c r="E29" s="75"/>
      <c r="F29" s="75" t="e">
        <f>(F28-F28)/F28</f>
        <v>#DIV/0!</v>
      </c>
      <c r="G29" s="75"/>
      <c r="H29" s="75" t="e">
        <f>(H28-F28)/F28</f>
        <v>#DIV/0!</v>
      </c>
      <c r="I29" s="18"/>
      <c r="J29" s="1"/>
    </row>
    <row r="30" spans="1:10" ht="15.75" thickBot="1">
      <c r="A30" s="1"/>
      <c r="B30" s="77"/>
      <c r="C30" s="22"/>
      <c r="D30" s="24"/>
      <c r="E30" s="28"/>
      <c r="F30" s="28"/>
      <c r="G30" s="28"/>
      <c r="H30" s="28"/>
      <c r="I30" s="20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printOptions/>
  <pageMargins left="0.75" right="0.75" top="1" bottom="1" header="0.5" footer="0.5"/>
  <pageSetup horizontalDpi="360" verticalDpi="36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1.42187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26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">
      <c r="A7" s="1"/>
      <c r="B7" s="7"/>
      <c r="C7" s="31" t="s">
        <v>23</v>
      </c>
      <c r="D7" s="25"/>
      <c r="E7" s="9"/>
      <c r="F7" s="1"/>
      <c r="G7" s="1"/>
      <c r="H7" s="1"/>
      <c r="I7" s="1"/>
      <c r="J7" s="1"/>
    </row>
    <row r="8" spans="1:10" ht="15">
      <c r="A8" s="1"/>
      <c r="B8" s="7"/>
      <c r="C8" s="8" t="s">
        <v>7</v>
      </c>
      <c r="D8" s="63"/>
      <c r="E8" s="9"/>
      <c r="F8" s="1"/>
      <c r="G8" s="1"/>
      <c r="H8" s="1"/>
      <c r="I8" s="1"/>
      <c r="J8" s="1"/>
    </row>
    <row r="9" spans="1:10" ht="15">
      <c r="A9" s="1"/>
      <c r="B9" s="7"/>
      <c r="C9" s="8" t="s">
        <v>27</v>
      </c>
      <c r="D9" s="61"/>
      <c r="E9" s="9"/>
      <c r="F9" s="1"/>
      <c r="G9" s="1"/>
      <c r="H9" s="1"/>
      <c r="I9" s="1"/>
      <c r="J9" s="1"/>
    </row>
    <row r="10" spans="1:10" ht="15">
      <c r="A10" s="1"/>
      <c r="B10" s="7"/>
      <c r="C10" s="31" t="s">
        <v>24</v>
      </c>
      <c r="D10" s="62"/>
      <c r="E10" s="9"/>
      <c r="F10" s="1"/>
      <c r="G10" s="1"/>
      <c r="H10" s="1"/>
      <c r="I10" s="1"/>
      <c r="J10" s="1"/>
    </row>
    <row r="11" spans="1:10" ht="15">
      <c r="A11" s="1"/>
      <c r="B11" s="7"/>
      <c r="C11" s="8" t="s">
        <v>7</v>
      </c>
      <c r="D11" s="63"/>
      <c r="E11" s="9"/>
      <c r="F11" s="1"/>
      <c r="G11" s="1"/>
      <c r="H11" s="1"/>
      <c r="I11" s="1"/>
      <c r="J11" s="1"/>
    </row>
    <row r="12" spans="1:10" ht="15">
      <c r="A12" s="1"/>
      <c r="B12" s="7"/>
      <c r="C12" s="8" t="s">
        <v>25</v>
      </c>
      <c r="D12" s="61"/>
      <c r="E12" s="9"/>
      <c r="F12" s="1"/>
      <c r="G12" s="1"/>
      <c r="H12" s="1"/>
      <c r="I12" s="1"/>
      <c r="J12" s="1"/>
    </row>
    <row r="13" spans="1:10" ht="15">
      <c r="A13" s="1"/>
      <c r="B13" s="7"/>
      <c r="C13" s="8" t="s">
        <v>6</v>
      </c>
      <c r="D13" s="62"/>
      <c r="E13" s="9"/>
      <c r="F13" s="1"/>
      <c r="G13" s="1"/>
      <c r="H13" s="1"/>
      <c r="I13" s="1"/>
      <c r="J13" s="1"/>
    </row>
    <row r="14" spans="1:10" ht="15">
      <c r="A14" s="1"/>
      <c r="B14" s="7"/>
      <c r="C14" s="8"/>
      <c r="D14" s="91"/>
      <c r="E14" s="9"/>
      <c r="F14" s="1"/>
      <c r="G14" s="1"/>
      <c r="H14" s="1"/>
      <c r="I14" s="1"/>
      <c r="J14" s="1"/>
    </row>
    <row r="15" spans="1:10" ht="15">
      <c r="A15" s="1"/>
      <c r="B15" s="92" t="s">
        <v>62</v>
      </c>
      <c r="C15" s="8" t="s">
        <v>4</v>
      </c>
      <c r="D15" s="61"/>
      <c r="E15" s="9"/>
      <c r="F15" s="1"/>
      <c r="G15" s="1"/>
      <c r="H15" s="1"/>
      <c r="I15" s="1"/>
      <c r="J15" s="1"/>
    </row>
    <row r="16" spans="1:10" ht="15">
      <c r="A16" s="1"/>
      <c r="B16" s="7"/>
      <c r="C16" s="8" t="s">
        <v>28</v>
      </c>
      <c r="D16" s="93"/>
      <c r="E16" s="9"/>
      <c r="F16" s="1"/>
      <c r="G16" s="1"/>
      <c r="H16" s="1"/>
      <c r="I16" s="1"/>
      <c r="J16" s="1"/>
    </row>
    <row r="17" spans="1:10" ht="15">
      <c r="A17" s="1"/>
      <c r="B17" s="92" t="s">
        <v>65</v>
      </c>
      <c r="C17" s="8" t="s">
        <v>15</v>
      </c>
      <c r="D17" s="62"/>
      <c r="E17" s="9"/>
      <c r="F17" s="1"/>
      <c r="G17" s="1"/>
      <c r="H17" s="1"/>
      <c r="I17" s="1"/>
      <c r="J17" s="1"/>
    </row>
    <row r="18" spans="1:10" ht="15.75" thickBot="1">
      <c r="A18" s="1"/>
      <c r="B18" s="10"/>
      <c r="C18" s="11"/>
      <c r="D18" s="12"/>
      <c r="E18" s="13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2" t="s">
        <v>2</v>
      </c>
      <c r="D20" s="1"/>
      <c r="E20" s="1"/>
      <c r="F20" s="1"/>
      <c r="G20" s="1"/>
      <c r="H20" s="1"/>
      <c r="I20" s="1"/>
      <c r="J20" s="1"/>
    </row>
    <row r="21" spans="1:10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4"/>
      <c r="C22" s="15"/>
      <c r="D22" s="15"/>
      <c r="E22" s="15"/>
      <c r="F22" s="15"/>
      <c r="G22" s="15"/>
      <c r="H22" s="15"/>
      <c r="I22" s="16"/>
      <c r="J22" s="1"/>
    </row>
    <row r="23" spans="1:10" ht="15">
      <c r="A23" s="1"/>
      <c r="B23" s="74" t="s">
        <v>62</v>
      </c>
      <c r="C23" s="21"/>
      <c r="D23" s="35" t="s">
        <v>29</v>
      </c>
      <c r="E23" s="35"/>
      <c r="F23" s="35" t="s">
        <v>30</v>
      </c>
      <c r="G23" s="29"/>
      <c r="H23" s="35" t="s">
        <v>31</v>
      </c>
      <c r="I23" s="18"/>
      <c r="J23" s="1"/>
    </row>
    <row r="24" spans="1:10" ht="15">
      <c r="A24" s="1"/>
      <c r="B24" s="17"/>
      <c r="C24" s="21" t="s">
        <v>4</v>
      </c>
      <c r="D24" s="78">
        <f>D15</f>
        <v>0</v>
      </c>
      <c r="E24" s="78"/>
      <c r="F24" s="78">
        <f>D15</f>
        <v>0</v>
      </c>
      <c r="G24" s="78"/>
      <c r="H24" s="78">
        <f>D15</f>
        <v>0</v>
      </c>
      <c r="I24" s="18"/>
      <c r="J24" s="1"/>
    </row>
    <row r="25" spans="1:10" ht="15">
      <c r="A25" s="1"/>
      <c r="B25" s="17"/>
      <c r="C25" s="21" t="s">
        <v>10</v>
      </c>
      <c r="D25" s="78">
        <f>D9*D13</f>
        <v>0</v>
      </c>
      <c r="E25" s="78"/>
      <c r="F25" s="78">
        <f>D12*D13</f>
        <v>0</v>
      </c>
      <c r="G25" s="78"/>
      <c r="H25" s="78">
        <v>0</v>
      </c>
      <c r="I25" s="18"/>
      <c r="J25" s="1"/>
    </row>
    <row r="26" spans="1:10" ht="15.75" thickBot="1">
      <c r="A26" s="1"/>
      <c r="B26" s="17"/>
      <c r="C26" s="21" t="s">
        <v>11</v>
      </c>
      <c r="D26" s="81">
        <f>D24-D25</f>
        <v>0</v>
      </c>
      <c r="E26" s="81"/>
      <c r="F26" s="81">
        <f>F24-F25</f>
        <v>0</v>
      </c>
      <c r="G26" s="81"/>
      <c r="H26" s="81">
        <f>H24-H25</f>
        <v>0</v>
      </c>
      <c r="I26" s="18"/>
      <c r="J26" s="1"/>
    </row>
    <row r="27" spans="1:10" ht="16.5" thickTop="1">
      <c r="A27" s="1"/>
      <c r="B27" s="17"/>
      <c r="C27" s="21" t="s">
        <v>12</v>
      </c>
      <c r="D27" s="45" t="e">
        <f>D26/D8</f>
        <v>#DIV/0!</v>
      </c>
      <c r="E27" s="40"/>
      <c r="F27" s="45" t="e">
        <f>F26/D11</f>
        <v>#DIV/0!</v>
      </c>
      <c r="G27" s="40"/>
      <c r="H27" s="45" t="e">
        <f>H26/D16</f>
        <v>#DIV/0!</v>
      </c>
      <c r="I27" s="18"/>
      <c r="J27" s="1"/>
    </row>
    <row r="28" spans="1:10" ht="15">
      <c r="A28" s="1"/>
      <c r="B28" s="17"/>
      <c r="C28" s="21"/>
      <c r="D28" s="29"/>
      <c r="E28" s="29"/>
      <c r="F28" s="30"/>
      <c r="G28" s="29"/>
      <c r="H28" s="29"/>
      <c r="I28" s="18"/>
      <c r="J28" s="1"/>
    </row>
    <row r="29" spans="1:10" ht="15">
      <c r="A29" s="1"/>
      <c r="B29" s="17"/>
      <c r="C29" s="21"/>
      <c r="D29" s="35"/>
      <c r="E29" s="29"/>
      <c r="F29" s="30"/>
      <c r="G29" s="29"/>
      <c r="H29" s="35" t="s">
        <v>4</v>
      </c>
      <c r="I29" s="18"/>
      <c r="J29" s="1"/>
    </row>
    <row r="30" spans="1:10" ht="15.75">
      <c r="A30" s="1"/>
      <c r="B30" s="74" t="s">
        <v>63</v>
      </c>
      <c r="C30" s="21" t="s">
        <v>32</v>
      </c>
      <c r="D30" s="29"/>
      <c r="E30" s="29"/>
      <c r="F30" s="30"/>
      <c r="G30" s="29"/>
      <c r="H30" s="38" t="e">
        <f>(D16*D13*D9)/(D16-D8)</f>
        <v>#DIV/0!</v>
      </c>
      <c r="I30" s="18"/>
      <c r="J30" s="1"/>
    </row>
    <row r="31" spans="1:10" ht="15.75">
      <c r="A31" s="1"/>
      <c r="B31" s="17"/>
      <c r="C31" s="21" t="s">
        <v>33</v>
      </c>
      <c r="D31" s="29"/>
      <c r="E31" s="29"/>
      <c r="F31" s="30"/>
      <c r="G31" s="29"/>
      <c r="H31" s="38" t="e">
        <f>(D16*D13*D12)/(D16-D11)</f>
        <v>#DIV/0!</v>
      </c>
      <c r="I31" s="18"/>
      <c r="J31" s="1"/>
    </row>
    <row r="32" spans="1:10" ht="15">
      <c r="A32" s="1"/>
      <c r="B32" s="17"/>
      <c r="C32" s="21" t="s">
        <v>34</v>
      </c>
      <c r="D32" s="29"/>
      <c r="E32" s="29"/>
      <c r="F32" s="30"/>
      <c r="G32" s="29"/>
      <c r="H32" s="29"/>
      <c r="I32" s="18"/>
      <c r="J32" s="1"/>
    </row>
    <row r="33" spans="1:10" ht="15">
      <c r="A33" s="1"/>
      <c r="B33" s="17"/>
      <c r="C33" s="21"/>
      <c r="D33" s="29"/>
      <c r="E33" s="29"/>
      <c r="F33" s="30"/>
      <c r="G33" s="29"/>
      <c r="H33" s="29"/>
      <c r="I33" s="18"/>
      <c r="J33" s="1"/>
    </row>
    <row r="34" spans="1:10" ht="15.75">
      <c r="A34" s="1"/>
      <c r="B34" s="74" t="s">
        <v>64</v>
      </c>
      <c r="C34" s="21" t="s">
        <v>66</v>
      </c>
      <c r="D34" s="29"/>
      <c r="E34" s="29"/>
      <c r="F34" s="30"/>
      <c r="G34" s="29"/>
      <c r="H34" s="38" t="e">
        <f>((D11*D13*D9)-(D8*D13*D12))/(D11-D8)</f>
        <v>#DIV/0!</v>
      </c>
      <c r="I34" s="18"/>
      <c r="J34" s="1"/>
    </row>
    <row r="35" spans="1:10" ht="15">
      <c r="A35" s="1"/>
      <c r="B35" s="17"/>
      <c r="C35" s="21" t="s">
        <v>35</v>
      </c>
      <c r="D35" s="29"/>
      <c r="E35" s="29"/>
      <c r="F35" s="30"/>
      <c r="G35" s="29"/>
      <c r="H35" s="29"/>
      <c r="I35" s="18"/>
      <c r="J35" s="1"/>
    </row>
    <row r="36" spans="1:10" ht="15">
      <c r="A36" s="1"/>
      <c r="B36" s="17"/>
      <c r="C36" s="21" t="s">
        <v>36</v>
      </c>
      <c r="D36" s="29"/>
      <c r="E36" s="29"/>
      <c r="F36" s="30"/>
      <c r="G36" s="29"/>
      <c r="H36" s="29"/>
      <c r="I36" s="18"/>
      <c r="J36" s="1"/>
    </row>
    <row r="37" spans="1:10" ht="15">
      <c r="A37" s="1"/>
      <c r="B37" s="17"/>
      <c r="C37" s="21"/>
      <c r="D37" s="29"/>
      <c r="E37" s="29"/>
      <c r="F37" s="30"/>
      <c r="G37" s="29"/>
      <c r="H37" s="29"/>
      <c r="I37" s="18"/>
      <c r="J37" s="1"/>
    </row>
    <row r="38" spans="1:10" ht="15">
      <c r="A38" s="1"/>
      <c r="B38" s="74" t="s">
        <v>65</v>
      </c>
      <c r="C38" s="21"/>
      <c r="D38" s="35" t="s">
        <v>29</v>
      </c>
      <c r="E38" s="35"/>
      <c r="F38" s="39" t="s">
        <v>30</v>
      </c>
      <c r="G38" s="35"/>
      <c r="H38" s="35" t="s">
        <v>42</v>
      </c>
      <c r="I38" s="18"/>
      <c r="J38" s="1"/>
    </row>
    <row r="39" spans="1:10" ht="15">
      <c r="A39" s="1"/>
      <c r="B39" s="17"/>
      <c r="C39" s="21" t="s">
        <v>4</v>
      </c>
      <c r="D39" s="78">
        <f>D15</f>
        <v>0</v>
      </c>
      <c r="E39" s="78"/>
      <c r="F39" s="78">
        <f>D15</f>
        <v>0</v>
      </c>
      <c r="G39" s="78"/>
      <c r="H39" s="78">
        <f>D15</f>
        <v>0</v>
      </c>
      <c r="I39" s="18"/>
      <c r="J39" s="1"/>
    </row>
    <row r="40" spans="1:10" ht="15">
      <c r="A40" s="1"/>
      <c r="B40" s="17"/>
      <c r="C40" s="21" t="s">
        <v>10</v>
      </c>
      <c r="D40" s="78">
        <f>D9*D13</f>
        <v>0</v>
      </c>
      <c r="E40" s="78"/>
      <c r="F40" s="78">
        <f>D13*D12</f>
        <v>0</v>
      </c>
      <c r="G40" s="78"/>
      <c r="H40" s="78">
        <v>0</v>
      </c>
      <c r="I40" s="18"/>
      <c r="J40" s="1"/>
    </row>
    <row r="41" spans="1:10" ht="15">
      <c r="A41" s="1"/>
      <c r="B41" s="17"/>
      <c r="C41" s="21" t="s">
        <v>16</v>
      </c>
      <c r="D41" s="78">
        <f>(D39-D40)*D17</f>
        <v>0</v>
      </c>
      <c r="E41" s="78"/>
      <c r="F41" s="78">
        <f>(F39-F40)*D17</f>
        <v>0</v>
      </c>
      <c r="G41" s="78"/>
      <c r="H41" s="78">
        <f>H39*D17</f>
        <v>0</v>
      </c>
      <c r="I41" s="18"/>
      <c r="J41" s="1"/>
    </row>
    <row r="42" spans="1:10" ht="15.75" thickBot="1">
      <c r="A42" s="1"/>
      <c r="B42" s="17"/>
      <c r="C42" s="21" t="s">
        <v>11</v>
      </c>
      <c r="D42" s="81">
        <f>D39-D40-D41</f>
        <v>0</v>
      </c>
      <c r="E42" s="81"/>
      <c r="F42" s="81">
        <f>F39-F40-F41</f>
        <v>0</v>
      </c>
      <c r="G42" s="81"/>
      <c r="H42" s="81">
        <f>H39-H40-H41</f>
        <v>0</v>
      </c>
      <c r="I42" s="18"/>
      <c r="J42" s="1"/>
    </row>
    <row r="43" spans="1:10" ht="16.5" thickTop="1">
      <c r="A43" s="1"/>
      <c r="B43" s="17"/>
      <c r="C43" s="21" t="s">
        <v>12</v>
      </c>
      <c r="D43" s="45" t="e">
        <f>D42/D8</f>
        <v>#DIV/0!</v>
      </c>
      <c r="E43" s="40"/>
      <c r="F43" s="45" t="e">
        <f>F42/D11</f>
        <v>#DIV/0!</v>
      </c>
      <c r="G43" s="40"/>
      <c r="H43" s="45" t="e">
        <f>H42/D16</f>
        <v>#DIV/0!</v>
      </c>
      <c r="I43" s="18"/>
      <c r="J43" s="1"/>
    </row>
    <row r="44" spans="1:10" ht="15">
      <c r="A44" s="1"/>
      <c r="B44" s="17"/>
      <c r="C44" s="21"/>
      <c r="D44" s="29"/>
      <c r="E44" s="29"/>
      <c r="F44" s="30"/>
      <c r="G44" s="29"/>
      <c r="H44" s="29"/>
      <c r="I44" s="18"/>
      <c r="J44" s="1"/>
    </row>
    <row r="45" spans="1:10" ht="15">
      <c r="A45" s="1"/>
      <c r="B45" s="17"/>
      <c r="C45" s="21" t="s">
        <v>67</v>
      </c>
      <c r="D45" s="29"/>
      <c r="E45" s="29"/>
      <c r="F45" s="30"/>
      <c r="G45" s="29"/>
      <c r="H45" s="35"/>
      <c r="I45" s="18"/>
      <c r="J45" s="1"/>
    </row>
    <row r="46" spans="1:10" ht="15.75">
      <c r="A46" s="1"/>
      <c r="B46" s="17"/>
      <c r="C46" s="21" t="s">
        <v>37</v>
      </c>
      <c r="D46" s="29"/>
      <c r="E46" s="29"/>
      <c r="F46" s="30"/>
      <c r="G46" s="29"/>
      <c r="H46" s="38" t="e">
        <f>(D16*D13*D9*(1-D17))/((D16-D8)*(1-D17))</f>
        <v>#DIV/0!</v>
      </c>
      <c r="I46" s="18"/>
      <c r="J46" s="1"/>
    </row>
    <row r="47" spans="1:10" ht="15.75">
      <c r="A47" s="1"/>
      <c r="B47" s="17"/>
      <c r="C47" s="21" t="s">
        <v>38</v>
      </c>
      <c r="D47" s="29"/>
      <c r="E47" s="29"/>
      <c r="F47" s="30"/>
      <c r="G47" s="29"/>
      <c r="H47" s="38" t="e">
        <f>(D16*D13*D12*(1-D17))/(D16*(1-D17)-(D11*(1-D17)))</f>
        <v>#DIV/0!</v>
      </c>
      <c r="I47" s="18"/>
      <c r="J47" s="1"/>
    </row>
    <row r="48" spans="1:10" ht="15.75">
      <c r="A48" s="1"/>
      <c r="B48" s="17"/>
      <c r="C48" s="21" t="s">
        <v>68</v>
      </c>
      <c r="D48" s="29"/>
      <c r="E48" s="29"/>
      <c r="F48" s="30"/>
      <c r="G48" s="29"/>
      <c r="H48" s="38" t="e">
        <f>(((D11*D13*D9)*(1-D17))-((D8*D13*D12)*(1-D17)))/((D11-D8)*(1-D17))</f>
        <v>#DIV/0!</v>
      </c>
      <c r="I48" s="18"/>
      <c r="J48" s="1"/>
    </row>
    <row r="49" spans="1:10" ht="15.75">
      <c r="A49" s="1"/>
      <c r="B49" s="17"/>
      <c r="C49" s="21"/>
      <c r="D49" s="29"/>
      <c r="E49" s="29"/>
      <c r="F49" s="30"/>
      <c r="G49" s="29"/>
      <c r="H49" s="40"/>
      <c r="I49" s="18"/>
      <c r="J49" s="1"/>
    </row>
    <row r="50" spans="1:10" ht="15.75">
      <c r="A50" s="1"/>
      <c r="B50" s="17"/>
      <c r="C50" s="21" t="s">
        <v>39</v>
      </c>
      <c r="D50" s="29"/>
      <c r="E50" s="29"/>
      <c r="F50" s="30"/>
      <c r="G50" s="29"/>
      <c r="H50" s="40"/>
      <c r="I50" s="18"/>
      <c r="J50" s="1"/>
    </row>
    <row r="51" spans="1:10" ht="15.75">
      <c r="A51" s="1"/>
      <c r="B51" s="17"/>
      <c r="C51" s="21" t="s">
        <v>40</v>
      </c>
      <c r="D51" s="29"/>
      <c r="E51" s="29"/>
      <c r="F51" s="30"/>
      <c r="G51" s="29"/>
      <c r="H51" s="40"/>
      <c r="I51" s="18"/>
      <c r="J51" s="1"/>
    </row>
    <row r="52" spans="1:10" ht="15">
      <c r="A52" s="1"/>
      <c r="B52" s="17"/>
      <c r="C52" s="21" t="s">
        <v>41</v>
      </c>
      <c r="D52" s="29"/>
      <c r="E52" s="29"/>
      <c r="F52" s="30"/>
      <c r="G52" s="29"/>
      <c r="H52" s="29"/>
      <c r="I52" s="18"/>
      <c r="J52" s="1"/>
    </row>
    <row r="53" spans="1:10" ht="15.75" thickBot="1">
      <c r="A53" s="1"/>
      <c r="B53" s="19"/>
      <c r="C53" s="22"/>
      <c r="D53" s="24"/>
      <c r="E53" s="28"/>
      <c r="F53" s="28"/>
      <c r="G53" s="28"/>
      <c r="H53" s="28"/>
      <c r="I53" s="20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</sheetData>
  <printOptions/>
  <pageMargins left="0.75" right="0.75" top="1" bottom="1" header="0.5" footer="0.5"/>
  <pageSetup horizontalDpi="360" verticalDpi="36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4" width="18.140625" style="0" customWidth="1"/>
    <col min="5" max="5" width="3.00390625" style="0" customWidth="1"/>
    <col min="6" max="7" width="18.140625" style="0" customWidth="1"/>
    <col min="8" max="8" width="3.140625" style="0" customWidth="1"/>
    <col min="9" max="9" width="15.42187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45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.75" customHeight="1">
      <c r="A7" s="1"/>
      <c r="B7" s="7"/>
      <c r="C7" s="8" t="s">
        <v>71</v>
      </c>
      <c r="D7" s="95"/>
      <c r="E7" s="9"/>
      <c r="F7" s="1"/>
      <c r="G7" s="1"/>
      <c r="H7" s="1"/>
      <c r="I7" s="1"/>
      <c r="J7" s="1"/>
    </row>
    <row r="8" spans="1:10" ht="15.75" customHeight="1">
      <c r="A8" s="1"/>
      <c r="B8" s="7"/>
      <c r="C8" s="8" t="s">
        <v>43</v>
      </c>
      <c r="D8" s="62"/>
      <c r="E8" s="9"/>
      <c r="F8" s="1"/>
      <c r="G8" s="1"/>
      <c r="H8" s="1"/>
      <c r="I8" s="1"/>
      <c r="J8" s="1"/>
    </row>
    <row r="9" spans="1:10" ht="15.75" customHeight="1">
      <c r="A9" s="1"/>
      <c r="B9" s="7"/>
      <c r="C9" s="8" t="s">
        <v>44</v>
      </c>
      <c r="D9" s="62"/>
      <c r="E9" s="9"/>
      <c r="F9" s="1"/>
      <c r="G9" s="1"/>
      <c r="H9" s="1"/>
      <c r="I9" s="1"/>
      <c r="J9" s="1"/>
    </row>
    <row r="10" spans="1:10" ht="15.75" customHeight="1">
      <c r="A10" s="1"/>
      <c r="B10" s="7"/>
      <c r="C10" s="8" t="s">
        <v>46</v>
      </c>
      <c r="D10" s="62"/>
      <c r="E10" s="9"/>
      <c r="F10" s="1"/>
      <c r="G10" s="1"/>
      <c r="H10" s="1"/>
      <c r="I10" s="1"/>
      <c r="J10" s="1"/>
    </row>
    <row r="11" spans="1:10" ht="15.75" customHeight="1">
      <c r="A11" s="1"/>
      <c r="B11" s="92" t="s">
        <v>64</v>
      </c>
      <c r="C11" s="8" t="s">
        <v>48</v>
      </c>
      <c r="D11" s="96"/>
      <c r="E11" s="9"/>
      <c r="F11" s="1"/>
      <c r="G11" s="1"/>
      <c r="H11" s="1"/>
      <c r="I11" s="1"/>
      <c r="J11" s="1"/>
    </row>
    <row r="12" spans="1:10" ht="15.75" customHeight="1">
      <c r="A12" s="1"/>
      <c r="B12" s="7"/>
      <c r="C12" s="8" t="s">
        <v>48</v>
      </c>
      <c r="D12" s="96"/>
      <c r="E12" s="9"/>
      <c r="F12" s="1"/>
      <c r="G12" s="1"/>
      <c r="H12" s="1"/>
      <c r="I12" s="1"/>
      <c r="J12" s="1"/>
    </row>
    <row r="13" spans="1:10" ht="15.75" customHeight="1">
      <c r="A13" s="1"/>
      <c r="B13" s="7"/>
      <c r="C13" s="8" t="s">
        <v>48</v>
      </c>
      <c r="D13" s="96"/>
      <c r="E13" s="9"/>
      <c r="F13" s="1"/>
      <c r="G13" s="1"/>
      <c r="H13" s="1"/>
      <c r="I13" s="1"/>
      <c r="J13" s="1"/>
    </row>
    <row r="14" spans="1:10" ht="15.75" customHeight="1" thickBot="1">
      <c r="A14" s="1"/>
      <c r="B14" s="10"/>
      <c r="C14" s="11"/>
      <c r="D14" s="12"/>
      <c r="E14" s="13"/>
      <c r="F14" s="1"/>
      <c r="G14" s="1"/>
      <c r="H14" s="1"/>
      <c r="I14" s="1"/>
      <c r="J14" s="1"/>
    </row>
    <row r="15" spans="1:10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>
      <c r="A16" s="1"/>
      <c r="B16" s="1"/>
      <c r="C16" s="2" t="s">
        <v>2</v>
      </c>
      <c r="D16" s="1"/>
      <c r="E16" s="1"/>
      <c r="F16" s="1"/>
      <c r="G16" s="1"/>
      <c r="H16" s="1"/>
      <c r="I16" s="1"/>
      <c r="J16" s="1"/>
    </row>
    <row r="17" spans="1:10" ht="15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>
      <c r="A18" s="1"/>
      <c r="B18" s="14"/>
      <c r="C18" s="15"/>
      <c r="D18" s="15"/>
      <c r="E18" s="16"/>
      <c r="F18" s="32"/>
      <c r="G18" s="32"/>
      <c r="H18" s="32"/>
      <c r="I18" s="32"/>
      <c r="J18" s="41"/>
    </row>
    <row r="19" spans="1:10" ht="15.75" customHeight="1">
      <c r="A19" s="1"/>
      <c r="B19" s="74" t="s">
        <v>62</v>
      </c>
      <c r="C19" s="21" t="s">
        <v>69</v>
      </c>
      <c r="D19" s="47">
        <f>((D8-(D7/(1+D7))*(D8)*(1-D9))/(1/(1+D7)))</f>
        <v>0</v>
      </c>
      <c r="E19" s="37"/>
      <c r="F19" s="36"/>
      <c r="G19" s="33"/>
      <c r="H19" s="36"/>
      <c r="I19" s="32"/>
      <c r="J19" s="41"/>
    </row>
    <row r="20" spans="1:10" ht="15.75" customHeight="1">
      <c r="A20" s="1"/>
      <c r="B20" s="74"/>
      <c r="C20" s="21"/>
      <c r="D20" s="46"/>
      <c r="E20" s="37"/>
      <c r="F20" s="36"/>
      <c r="G20" s="33"/>
      <c r="H20" s="36"/>
      <c r="I20" s="32"/>
      <c r="J20" s="41"/>
    </row>
    <row r="21" spans="1:10" ht="15.75" customHeight="1">
      <c r="A21" s="1"/>
      <c r="B21" s="74" t="s">
        <v>63</v>
      </c>
      <c r="C21" s="21" t="s">
        <v>70</v>
      </c>
      <c r="D21" s="94">
        <f>(D19+(D8*D7*(1-D9)))/((D7*(1-D9))+1)</f>
        <v>0</v>
      </c>
      <c r="E21" s="37"/>
      <c r="F21" s="36"/>
      <c r="G21" s="33"/>
      <c r="H21" s="36"/>
      <c r="I21" s="32"/>
      <c r="J21" s="41"/>
    </row>
    <row r="22" spans="1:10" ht="15.75" customHeight="1">
      <c r="A22" s="1"/>
      <c r="B22" s="74"/>
      <c r="C22" s="21"/>
      <c r="D22" s="44"/>
      <c r="E22" s="37"/>
      <c r="F22" s="36"/>
      <c r="G22" s="33"/>
      <c r="H22" s="36"/>
      <c r="I22" s="32"/>
      <c r="J22" s="41"/>
    </row>
    <row r="23" spans="1:10" ht="15.75" customHeight="1">
      <c r="A23" s="1"/>
      <c r="B23" s="74" t="s">
        <v>64</v>
      </c>
      <c r="C23" s="21" t="s">
        <v>72</v>
      </c>
      <c r="D23" s="47">
        <f>D21+((D21-D10)*D11*(1-D9))</f>
        <v>0</v>
      </c>
      <c r="E23" s="37"/>
      <c r="F23" s="36"/>
      <c r="G23" s="33"/>
      <c r="H23" s="36"/>
      <c r="I23" s="32"/>
      <c r="J23" s="41"/>
    </row>
    <row r="24" spans="1:10" ht="15.75" customHeight="1">
      <c r="A24" s="1"/>
      <c r="B24" s="74"/>
      <c r="C24" s="21" t="s">
        <v>73</v>
      </c>
      <c r="D24" s="47">
        <f>D21+((D21-D10)*D12*(1-D9))</f>
        <v>0</v>
      </c>
      <c r="E24" s="37"/>
      <c r="F24" s="36"/>
      <c r="G24" s="33"/>
      <c r="H24" s="36"/>
      <c r="I24" s="32"/>
      <c r="J24" s="41"/>
    </row>
    <row r="25" spans="1:10" ht="15.75" customHeight="1">
      <c r="A25" s="1"/>
      <c r="B25" s="17"/>
      <c r="C25" s="21" t="s">
        <v>74</v>
      </c>
      <c r="D25" s="47">
        <f>D21+((D21-D10)*D13*(1-D9))</f>
        <v>0</v>
      </c>
      <c r="E25" s="37"/>
      <c r="F25" s="36"/>
      <c r="G25" s="33"/>
      <c r="H25" s="36"/>
      <c r="I25" s="32"/>
      <c r="J25" s="41"/>
    </row>
    <row r="26" spans="1:10" ht="15.75" customHeight="1" thickBot="1">
      <c r="A26" s="1"/>
      <c r="B26" s="19"/>
      <c r="C26" s="22"/>
      <c r="D26" s="42"/>
      <c r="E26" s="43"/>
      <c r="F26" s="34"/>
      <c r="G26" s="33"/>
      <c r="H26" s="34"/>
      <c r="I26" s="32"/>
      <c r="J26" s="41"/>
    </row>
    <row r="27" spans="1:10" ht="15.75" customHeight="1">
      <c r="A27" s="1"/>
      <c r="B27" s="1"/>
      <c r="C27" s="41"/>
      <c r="D27" s="41"/>
      <c r="E27" s="41"/>
      <c r="F27" s="41"/>
      <c r="G27" s="41"/>
      <c r="H27" s="41"/>
      <c r="I27" s="1"/>
      <c r="J27" s="1"/>
    </row>
    <row r="28" spans="1:10" ht="15.75" customHeight="1">
      <c r="A28" s="1"/>
      <c r="B28" s="1"/>
      <c r="C28" s="41"/>
      <c r="D28" s="41"/>
      <c r="E28" s="41"/>
      <c r="F28" s="41"/>
      <c r="G28" s="41"/>
      <c r="H28" s="41"/>
      <c r="I28" s="1"/>
      <c r="J28" s="1"/>
    </row>
    <row r="29" spans="1:10" ht="15.75" customHeight="1">
      <c r="A29" s="1"/>
      <c r="B29" s="1"/>
      <c r="C29" s="41"/>
      <c r="D29" s="41"/>
      <c r="E29" s="41"/>
      <c r="F29" s="41"/>
      <c r="G29" s="41"/>
      <c r="H29" s="41"/>
      <c r="I29" s="1"/>
      <c r="J29" s="1"/>
    </row>
    <row r="30" spans="1:10" ht="15.75" customHeight="1">
      <c r="A30" s="1"/>
      <c r="B30" s="1"/>
      <c r="C30" s="41"/>
      <c r="D30" s="41"/>
      <c r="E30" s="41"/>
      <c r="F30" s="41"/>
      <c r="G30" s="41"/>
      <c r="H30" s="4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0.57421875" style="0" customWidth="1"/>
    <col min="4" max="4" width="22.8515625" style="0" customWidth="1"/>
    <col min="5" max="5" width="3.7109375" style="0" customWidth="1"/>
    <col min="6" max="7" width="18.140625" style="0" customWidth="1"/>
    <col min="8" max="8" width="3.140625" style="0" customWidth="1"/>
    <col min="9" max="9" width="15.421875" style="0" customWidth="1"/>
  </cols>
  <sheetData>
    <row r="1" spans="1:10" ht="18">
      <c r="A1" s="1"/>
      <c r="B1" s="1"/>
      <c r="C1" s="98" t="s">
        <v>88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47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5"/>
      <c r="E6" s="6"/>
      <c r="F6" s="1"/>
      <c r="G6" s="1"/>
      <c r="H6" s="1"/>
      <c r="I6" s="1"/>
      <c r="J6" s="1"/>
    </row>
    <row r="7" spans="1:10" ht="15">
      <c r="A7" s="1"/>
      <c r="B7" s="7"/>
      <c r="C7" s="8" t="s">
        <v>76</v>
      </c>
      <c r="D7" s="61"/>
      <c r="E7" s="9"/>
      <c r="F7" s="1"/>
      <c r="G7" s="1"/>
      <c r="H7" s="1"/>
      <c r="I7" s="1"/>
      <c r="J7" s="1"/>
    </row>
    <row r="8" spans="1:10" ht="15">
      <c r="A8" s="1"/>
      <c r="B8" s="7"/>
      <c r="C8" s="8" t="s">
        <v>81</v>
      </c>
      <c r="D8" s="102"/>
      <c r="E8" s="9"/>
      <c r="F8" s="1"/>
      <c r="G8" s="1"/>
      <c r="H8" s="1"/>
      <c r="I8" s="1"/>
      <c r="J8" s="1"/>
    </row>
    <row r="9" spans="1:10" ht="15">
      <c r="A9" s="1"/>
      <c r="B9" s="7"/>
      <c r="C9" s="8" t="s">
        <v>46</v>
      </c>
      <c r="D9" s="62"/>
      <c r="E9" s="9"/>
      <c r="F9" s="1"/>
      <c r="G9" s="1"/>
      <c r="H9" s="1"/>
      <c r="I9" s="1"/>
      <c r="J9" s="1"/>
    </row>
    <row r="10" spans="1:10" ht="15">
      <c r="A10" s="1"/>
      <c r="B10" s="7"/>
      <c r="C10" s="8" t="s">
        <v>77</v>
      </c>
      <c r="D10" s="101"/>
      <c r="E10" s="9"/>
      <c r="F10" s="1"/>
      <c r="G10" s="1"/>
      <c r="H10" s="1"/>
      <c r="I10" s="1"/>
      <c r="J10" s="1"/>
    </row>
    <row r="11" spans="1:10" ht="15">
      <c r="A11" s="1"/>
      <c r="B11" s="7"/>
      <c r="C11" s="8" t="s">
        <v>78</v>
      </c>
      <c r="D11" s="102"/>
      <c r="E11" s="9"/>
      <c r="F11" s="1"/>
      <c r="G11" s="1"/>
      <c r="H11" s="1"/>
      <c r="I11" s="1"/>
      <c r="J11" s="1"/>
    </row>
    <row r="12" spans="1:10" ht="15">
      <c r="A12" s="1"/>
      <c r="B12" s="7"/>
      <c r="C12" s="8" t="s">
        <v>79</v>
      </c>
      <c r="D12" s="101"/>
      <c r="E12" s="9"/>
      <c r="F12" s="1"/>
      <c r="G12" s="1"/>
      <c r="H12" s="1"/>
      <c r="I12" s="1"/>
      <c r="J12" s="1"/>
    </row>
    <row r="13" spans="1:10" ht="15">
      <c r="A13" s="1"/>
      <c r="B13" s="7"/>
      <c r="C13" s="8" t="s">
        <v>80</v>
      </c>
      <c r="D13" s="102"/>
      <c r="E13" s="9"/>
      <c r="F13" s="1"/>
      <c r="G13" s="1"/>
      <c r="H13" s="1"/>
      <c r="I13" s="1"/>
      <c r="J13" s="1"/>
    </row>
    <row r="14" spans="1:10" ht="15.75" thickBot="1">
      <c r="A14" s="1"/>
      <c r="B14" s="10"/>
      <c r="C14" s="11"/>
      <c r="D14" s="12"/>
      <c r="E14" s="13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2" t="s">
        <v>2</v>
      </c>
      <c r="D16" s="1"/>
      <c r="E16" s="1"/>
      <c r="F16" s="1"/>
      <c r="G16" s="1"/>
      <c r="H16" s="1"/>
      <c r="I16" s="1"/>
      <c r="J16" s="1"/>
    </row>
    <row r="17" spans="1:1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4"/>
      <c r="C18" s="15"/>
      <c r="D18" s="15"/>
      <c r="E18" s="16"/>
      <c r="F18" s="32"/>
      <c r="G18" s="32"/>
      <c r="H18" s="32"/>
      <c r="I18" s="32"/>
      <c r="J18" s="41"/>
    </row>
    <row r="19" spans="1:10" ht="19.5">
      <c r="A19" s="1"/>
      <c r="B19" s="17"/>
      <c r="C19" s="21" t="s">
        <v>75</v>
      </c>
      <c r="D19" s="103">
        <f>D12*D13</f>
        <v>0</v>
      </c>
      <c r="E19" s="18"/>
      <c r="F19" s="32"/>
      <c r="G19" s="32"/>
      <c r="H19" s="32"/>
      <c r="I19" s="32"/>
      <c r="J19" s="41"/>
    </row>
    <row r="20" spans="1:10" ht="15">
      <c r="A20" s="1"/>
      <c r="B20" s="17"/>
      <c r="C20" s="21"/>
      <c r="D20" s="100"/>
      <c r="E20" s="37"/>
      <c r="F20" s="36"/>
      <c r="G20" s="33"/>
      <c r="H20" s="36"/>
      <c r="I20" s="32"/>
      <c r="J20" s="41"/>
    </row>
    <row r="21" spans="1:10" ht="15">
      <c r="A21" s="1"/>
      <c r="B21" s="17"/>
      <c r="C21" s="21" t="s">
        <v>82</v>
      </c>
      <c r="D21" s="104">
        <f>D10*D11</f>
        <v>0</v>
      </c>
      <c r="E21" s="37"/>
      <c r="F21" s="36"/>
      <c r="G21" s="33"/>
      <c r="H21" s="36"/>
      <c r="I21" s="32"/>
      <c r="J21" s="41"/>
    </row>
    <row r="22" spans="1:10" ht="15">
      <c r="A22" s="1"/>
      <c r="B22" s="17"/>
      <c r="C22" s="21"/>
      <c r="D22" s="97"/>
      <c r="E22" s="37"/>
      <c r="F22" s="36"/>
      <c r="G22" s="33"/>
      <c r="H22" s="36"/>
      <c r="I22" s="32"/>
      <c r="J22" s="41"/>
    </row>
    <row r="23" spans="1:10" ht="15">
      <c r="A23" s="1"/>
      <c r="B23" s="17"/>
      <c r="C23" s="21" t="s">
        <v>83</v>
      </c>
      <c r="D23" s="104">
        <f>D8+D21</f>
        <v>0</v>
      </c>
      <c r="E23" s="37"/>
      <c r="F23" s="36"/>
      <c r="G23" s="33"/>
      <c r="H23" s="36"/>
      <c r="I23" s="32"/>
      <c r="J23" s="41"/>
    </row>
    <row r="24" spans="1:10" ht="15.75">
      <c r="A24" s="1"/>
      <c r="B24" s="17"/>
      <c r="C24" s="21"/>
      <c r="D24" s="48"/>
      <c r="E24" s="37"/>
      <c r="F24" s="36"/>
      <c r="G24" s="33"/>
      <c r="H24" s="36"/>
      <c r="I24" s="32"/>
      <c r="J24" s="41"/>
    </row>
    <row r="25" spans="1:10" ht="15.75">
      <c r="A25" s="1"/>
      <c r="B25" s="17"/>
      <c r="C25" s="21" t="s">
        <v>84</v>
      </c>
      <c r="D25" s="48" t="str">
        <f>IF(D23&lt;D19,"underpriced.","overpriced.")</f>
        <v>overpriced.</v>
      </c>
      <c r="E25" s="37"/>
      <c r="F25" s="36"/>
      <c r="G25" s="33"/>
      <c r="H25" s="36"/>
      <c r="I25" s="32"/>
      <c r="J25" s="41"/>
    </row>
    <row r="26" spans="1:10" ht="15.75">
      <c r="A26" s="1"/>
      <c r="B26" s="17"/>
      <c r="C26" s="21"/>
      <c r="D26" s="48"/>
      <c r="E26" s="37"/>
      <c r="F26" s="36"/>
      <c r="G26" s="33"/>
      <c r="H26" s="36"/>
      <c r="I26" s="32"/>
      <c r="J26" s="41"/>
    </row>
    <row r="27" spans="1:10" ht="15.75">
      <c r="A27" s="1"/>
      <c r="B27" s="17"/>
      <c r="C27" s="21" t="s">
        <v>85</v>
      </c>
      <c r="D27" s="48"/>
      <c r="E27" s="37"/>
      <c r="F27" s="36"/>
      <c r="G27" s="33"/>
      <c r="H27" s="36"/>
      <c r="I27" s="32"/>
      <c r="J27" s="41"/>
    </row>
    <row r="28" spans="1:10" ht="15.75">
      <c r="A28" s="1"/>
      <c r="B28" s="17"/>
      <c r="C28" s="21" t="s">
        <v>86</v>
      </c>
      <c r="D28" s="48"/>
      <c r="E28" s="37"/>
      <c r="F28" s="36"/>
      <c r="G28" s="33"/>
      <c r="H28" s="36"/>
      <c r="I28" s="32"/>
      <c r="J28" s="41"/>
    </row>
    <row r="29" spans="1:10" ht="15.75">
      <c r="A29" s="1"/>
      <c r="B29" s="17"/>
      <c r="C29" s="21" t="s">
        <v>87</v>
      </c>
      <c r="D29" s="48"/>
      <c r="E29" s="37"/>
      <c r="F29" s="36"/>
      <c r="G29" s="33"/>
      <c r="H29" s="36"/>
      <c r="I29" s="32"/>
      <c r="J29" s="41"/>
    </row>
    <row r="30" spans="1:10" ht="15.75">
      <c r="A30" s="1"/>
      <c r="B30" s="17"/>
      <c r="C30" s="106" t="str">
        <f>IF(D23&lt;D19,"increase by","decrease by")</f>
        <v>decrease by</v>
      </c>
      <c r="D30" s="105">
        <f>ABS(D19-D23)</f>
        <v>0</v>
      </c>
      <c r="E30" s="37"/>
      <c r="F30" s="36"/>
      <c r="G30" s="33"/>
      <c r="H30" s="36"/>
      <c r="I30" s="32"/>
      <c r="J30" s="41"/>
    </row>
    <row r="31" spans="1:10" ht="15.75" thickBot="1">
      <c r="A31" s="1"/>
      <c r="B31" s="19"/>
      <c r="C31" s="22"/>
      <c r="D31" s="42"/>
      <c r="E31" s="43"/>
      <c r="F31" s="34"/>
      <c r="G31" s="33"/>
      <c r="H31" s="34"/>
      <c r="I31" s="32"/>
      <c r="J31" s="41"/>
    </row>
    <row r="32" spans="1:10" ht="15">
      <c r="A32" s="1"/>
      <c r="B32" s="1"/>
      <c r="C32" s="41"/>
      <c r="D32" s="41"/>
      <c r="E32" s="41"/>
      <c r="F32" s="41"/>
      <c r="G32" s="41"/>
      <c r="H32" s="41"/>
      <c r="I32" s="1"/>
      <c r="J32" s="1"/>
    </row>
    <row r="33" spans="1:10" ht="15">
      <c r="A33" s="1"/>
      <c r="B33" s="1"/>
      <c r="C33" s="41"/>
      <c r="D33" s="41"/>
      <c r="E33" s="41"/>
      <c r="F33" s="41"/>
      <c r="G33" s="41"/>
      <c r="H33" s="41"/>
      <c r="I33" s="1"/>
      <c r="J33" s="1"/>
    </row>
    <row r="34" spans="1:10" ht="15">
      <c r="A34" s="1"/>
      <c r="B34" s="1"/>
      <c r="C34" s="41"/>
      <c r="D34" s="41"/>
      <c r="E34" s="41"/>
      <c r="F34" s="41"/>
      <c r="G34" s="41"/>
      <c r="H34" s="41"/>
      <c r="I34" s="1"/>
      <c r="J34" s="1"/>
    </row>
    <row r="35" spans="1:10" ht="15">
      <c r="A35" s="1"/>
      <c r="B35" s="1"/>
      <c r="C35" s="41"/>
      <c r="D35" s="41"/>
      <c r="E35" s="41"/>
      <c r="F35" s="41"/>
      <c r="G35" s="41"/>
      <c r="H35" s="4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2004-10-03T19:17:22Z</cp:lastPrinted>
  <dcterms:created xsi:type="dcterms:W3CDTF">2002-05-21T01:05:54Z</dcterms:created>
  <dcterms:modified xsi:type="dcterms:W3CDTF">2007-01-18T20:28:46Z</dcterms:modified>
  <cp:category/>
  <cp:version/>
  <cp:contentType/>
  <cp:contentStatus/>
</cp:coreProperties>
</file>