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0230" activeTab="0"/>
  </bookViews>
  <sheets>
    <sheet name="Chapter 31" sheetId="1" r:id="rId1"/>
    <sheet name="#2" sheetId="2" r:id="rId2"/>
    <sheet name="#3" sheetId="3" r:id="rId3"/>
    <sheet name="#9" sheetId="4" r:id="rId4"/>
    <sheet name="#16" sheetId="5" r:id="rId5"/>
  </sheets>
  <definedNames/>
  <calcPr fullCalcOnLoad="1"/>
</workbook>
</file>

<file path=xl/sharedStrings.xml><?xml version="1.0" encoding="utf-8"?>
<sst xmlns="http://schemas.openxmlformats.org/spreadsheetml/2006/main" count="86" uniqueCount="71">
  <si>
    <t>Input Area:</t>
  </si>
  <si>
    <t>a.</t>
  </si>
  <si>
    <t>b.</t>
  </si>
  <si>
    <t>c.</t>
  </si>
  <si>
    <t>Output Area:</t>
  </si>
  <si>
    <t>Question 2</t>
  </si>
  <si>
    <t>£</t>
  </si>
  <si>
    <t>US dollars</t>
  </si>
  <si>
    <t>Pounds per $</t>
  </si>
  <si>
    <t>£ 100, since</t>
  </si>
  <si>
    <t>Question 3</t>
  </si>
  <si>
    <t>Spot ¥/$ rate</t>
  </si>
  <si>
    <t>6 month ¥/$ rate</t>
  </si>
  <si>
    <t xml:space="preserve">The yen is selling at a </t>
  </si>
  <si>
    <t>because it is</t>
  </si>
  <si>
    <t>in the forward market than in</t>
  </si>
  <si>
    <t xml:space="preserve">the spot market </t>
  </si>
  <si>
    <t>versus</t>
  </si>
  <si>
    <t xml:space="preserve">The value of the dollar will </t>
  </si>
  <si>
    <t>relative to the yen.</t>
  </si>
  <si>
    <t>Question 9</t>
  </si>
  <si>
    <t>Quantity</t>
  </si>
  <si>
    <t>Cost in Singapore $</t>
  </si>
  <si>
    <t># days until arrival</t>
  </si>
  <si>
    <t>Sales price</t>
  </si>
  <si>
    <t>Exchange rate change</t>
  </si>
  <si>
    <t>Singapore $</t>
  </si>
  <si>
    <t>No change in exchange rate</t>
  </si>
  <si>
    <t>If exchange rate rises by</t>
  </si>
  <si>
    <t>If exchange rate falls</t>
  </si>
  <si>
    <t>Break-even</t>
  </si>
  <si>
    <t xml:space="preserve">Decline of </t>
  </si>
  <si>
    <t>Cost (SF)</t>
  </si>
  <si>
    <t>Cash flows (SF)</t>
  </si>
  <si>
    <t># of years</t>
  </si>
  <si>
    <t>Required return</t>
  </si>
  <si>
    <t>Current exchange rate</t>
  </si>
  <si>
    <t>Eurodollar rate</t>
  </si>
  <si>
    <t>Euroswiss rate</t>
  </si>
  <si>
    <t xml:space="preserve">Implicitly, it is assumed that interest rates won't change over the life of the </t>
  </si>
  <si>
    <t xml:space="preserve">project, but the exchange rate is projected to </t>
  </si>
  <si>
    <t xml:space="preserve">because the </t>
  </si>
  <si>
    <t>is lower than the</t>
  </si>
  <si>
    <t>t</t>
  </si>
  <si>
    <t>SFr</t>
  </si>
  <si>
    <t>E[St]</t>
  </si>
  <si>
    <t>US$</t>
  </si>
  <si>
    <t xml:space="preserve">NPV </t>
  </si>
  <si>
    <t>R(SFr)</t>
  </si>
  <si>
    <t>NPV (SFr)</t>
  </si>
  <si>
    <t>NPV ($)</t>
  </si>
  <si>
    <t>Input boxes in tan</t>
  </si>
  <si>
    <t>Output boxes in yellow</t>
  </si>
  <si>
    <t>Given data in blue</t>
  </si>
  <si>
    <t>Calculations in red</t>
  </si>
  <si>
    <t>Answers in green</t>
  </si>
  <si>
    <t>SF</t>
  </si>
  <si>
    <t>SF value per $</t>
  </si>
  <si>
    <t>£ 100, since (SF)</t>
  </si>
  <si>
    <t>Cross rate SF/£</t>
  </si>
  <si>
    <t>Cross rate £/SF</t>
  </si>
  <si>
    <t>Spot $/£ rate</t>
  </si>
  <si>
    <t>3 month $/£ rate</t>
  </si>
  <si>
    <t xml:space="preserve">The £ is selling at a </t>
  </si>
  <si>
    <t xml:space="preserve">relative to the poundr. </t>
  </si>
  <si>
    <t>Question 16</t>
  </si>
  <si>
    <t>Chapter 31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</si>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</sst>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\ * #,##0.0000_);_([$€-2]\ * \(#,##0.0000\);_([$€-2]\ * &quot;-&quot;????_);_(@_)"/>
    <numFmt numFmtId="165" formatCode="_(&quot;$&quot;* #,##0.0000_);_(&quot;$&quot;* \(#,##0.0000\);_(&quot;$&quot;* &quot;-&quot;????_);_(@_)"/>
    <numFmt numFmtId="166" formatCode="_([$€-2]\ * #,##0_);_([$€-2]\ * \(#,##0\);_([$€-2]\ * &quot;-&quot;_);_(@_)"/>
    <numFmt numFmtId="167" formatCode="_(* #,##0.0000_);_(* \(#,##0.0000\);_(* &quot;-&quot;????_);_(@_)"/>
    <numFmt numFmtId="168" formatCode="#,##0.0000_);\(#,##0.0000\)"/>
    <numFmt numFmtId="169" formatCode="_-[$£-809]* #,##0_-;\-[$£-809]* #,##0_-;_-[$£-809]* &quot;-&quot;_-;_-@_-"/>
    <numFmt numFmtId="170" formatCode="_-[$£-809]* #,##0.0000_-;\-[$£-809]* #,##0.0000_-;_-[$£-809]* &quot;-&quot;????_-;_-@_-"/>
    <numFmt numFmtId="171" formatCode="_(&quot;$&quot;* #,##0.000_);_(&quot;$&quot;* \(#,##0.000\);_(&quot;$&quot;* &quot;-&quot;???_);_(@_)"/>
    <numFmt numFmtId="172" formatCode="0.0000_);\(0.0000\)"/>
    <numFmt numFmtId="173" formatCode="&quot;$&quot;#,##0.0000000;[Red]&quot;$&quot;#,##0.0000000"/>
    <numFmt numFmtId="174" formatCode="&quot;$&quot;#,##0.0000000_);\(&quot;$&quot;#,##0.0000000\)"/>
    <numFmt numFmtId="175" formatCode="0_);\(0\)"/>
    <numFmt numFmtId="176" formatCode="0.0000"/>
    <numFmt numFmtId="177" formatCode="0.00_);\(0.00\)"/>
    <numFmt numFmtId="178" formatCode="&quot;$&quot;#,##0"/>
    <numFmt numFmtId="179" formatCode="&quot;$&quot;#,##0.0000"/>
    <numFmt numFmtId="180" formatCode="#,##0.000_);\(#,##0.000\)"/>
    <numFmt numFmtId="181" formatCode="#,##0.00000"/>
    <numFmt numFmtId="182" formatCode="_(* #,##0.000_);_(* \(#,##0.000\);_(* &quot;-&quot;???_);_(@_)"/>
    <numFmt numFmtId="183" formatCode="_([$€-2]\ * #,##0.00_);_([$€-2]\ * \(#,##0.00\);_([$€-2]\ * &quot;-&quot;??_);_(@_)"/>
    <numFmt numFmtId="184" formatCode="_(&quot;$&quot;* #,##0.000_);_(&quot;$&quot;* \(#,##0.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* #,##0.0_);_(* \(#,##0.0\);_(* &quot;-&quot;??_);_(@_)"/>
    <numFmt numFmtId="188" formatCode="_(* #,##0_);_(* \(#,##0\);_(* &quot;-&quot;??_);_(@_)"/>
    <numFmt numFmtId="189" formatCode="#,##0.0_);\(#,##0.0\)"/>
    <numFmt numFmtId="190" formatCode="0.0%"/>
    <numFmt numFmtId="191" formatCode="#,##0.0"/>
    <numFmt numFmtId="192" formatCode="&quot;$&quot;#,##0.0_);\(&quot;$&quot;#,##0.0\)"/>
    <numFmt numFmtId="193" formatCode="_(&quot;$&quot;* #,##0.0000_);_(&quot;$&quot;* \(#,##0.0000\);_(&quot;$&quot;* &quot;-&quot;??_);_(@_)"/>
    <numFmt numFmtId="194" formatCode="_(* #,##0.0_);_(* \(#,##0.0\);_(* &quot;-&quot;_);_(@_)"/>
    <numFmt numFmtId="195" formatCode="_(* #,##0.00_);_(* \(#,##0.00\);_(* &quot;-&quot;_);_(@_)"/>
    <numFmt numFmtId="196" formatCode="&quot;$&quot;#,##0;[Red]&quot;$&quot;#,##0"/>
    <numFmt numFmtId="197" formatCode="&quot;$&quot;#,##0.00"/>
    <numFmt numFmtId="198" formatCode="0.0"/>
    <numFmt numFmtId="199" formatCode="0.0_);\(0.0\)"/>
    <numFmt numFmtId="200" formatCode="_([$€-2]\ * #,##0.0_);_([$€-2]\ * \(#,##0.0\);_([$€-2]\ * &quot;-&quot;??_);_(@_)"/>
    <numFmt numFmtId="201" formatCode="_([$€-2]\ * #,##0_);_([$€-2]\ * \(#,##0\);_([$€-2]\ * &quot;-&quot;??_);_(@_)"/>
  </numFmts>
  <fonts count="1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sz val="12"/>
      <color indexed="12"/>
      <name val="Arial"/>
      <family val="0"/>
    </font>
    <font>
      <b/>
      <sz val="12"/>
      <color indexed="57"/>
      <name val="Arial"/>
      <family val="2"/>
    </font>
    <font>
      <sz val="8"/>
      <name val="Arial"/>
      <family val="0"/>
    </font>
    <font>
      <sz val="12"/>
      <color indexed="10"/>
      <name val="Arial"/>
      <family val="0"/>
    </font>
    <font>
      <u val="single"/>
      <sz val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2" fontId="4" fillId="2" borderId="0" xfId="17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167" fontId="4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1" fontId="4" fillId="2" borderId="0" xfId="0" applyNumberFormat="1" applyFont="1" applyFill="1" applyBorder="1" applyAlignment="1">
      <alignment/>
    </xf>
    <xf numFmtId="169" fontId="4" fillId="2" borderId="0" xfId="0" applyNumberFormat="1" applyFont="1" applyFill="1" applyBorder="1" applyAlignment="1">
      <alignment/>
    </xf>
    <xf numFmtId="168" fontId="4" fillId="2" borderId="0" xfId="17" applyNumberFormat="1" applyFont="1" applyFill="1" applyBorder="1" applyAlignment="1">
      <alignment/>
    </xf>
    <xf numFmtId="170" fontId="4" fillId="2" borderId="0" xfId="17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171" fontId="5" fillId="3" borderId="9" xfId="17" applyNumberFormat="1" applyFont="1" applyFill="1" applyBorder="1" applyAlignment="1">
      <alignment/>
    </xf>
    <xf numFmtId="172" fontId="5" fillId="3" borderId="9" xfId="0" applyNumberFormat="1" applyFont="1" applyFill="1" applyBorder="1" applyAlignment="1">
      <alignment/>
    </xf>
    <xf numFmtId="167" fontId="4" fillId="2" borderId="0" xfId="17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172" fontId="1" fillId="3" borderId="0" xfId="0" applyNumberFormat="1" applyFont="1" applyFill="1" applyBorder="1" applyAlignment="1">
      <alignment/>
    </xf>
    <xf numFmtId="173" fontId="7" fillId="3" borderId="0" xfId="0" applyNumberFormat="1" applyFont="1" applyFill="1" applyBorder="1" applyAlignment="1">
      <alignment horizontal="center"/>
    </xf>
    <xf numFmtId="174" fontId="7" fillId="3" borderId="0" xfId="0" applyNumberFormat="1" applyFont="1" applyFill="1" applyBorder="1" applyAlignment="1">
      <alignment horizontal="center"/>
    </xf>
    <xf numFmtId="44" fontId="4" fillId="2" borderId="0" xfId="17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172" fontId="4" fillId="2" borderId="0" xfId="17" applyNumberFormat="1" applyFont="1" applyFill="1" applyBorder="1" applyAlignment="1">
      <alignment/>
    </xf>
    <xf numFmtId="177" fontId="4" fillId="2" borderId="0" xfId="17" applyNumberFormat="1" applyFont="1" applyFill="1" applyBorder="1" applyAlignment="1">
      <alignment/>
    </xf>
    <xf numFmtId="10" fontId="5" fillId="3" borderId="9" xfId="0" applyNumberFormat="1" applyFont="1" applyFill="1" applyBorder="1" applyAlignment="1">
      <alignment/>
    </xf>
    <xf numFmtId="10" fontId="5" fillId="3" borderId="0" xfId="17" applyNumberFormat="1" applyFont="1" applyFill="1" applyBorder="1" applyAlignment="1">
      <alignment/>
    </xf>
    <xf numFmtId="41" fontId="4" fillId="2" borderId="0" xfId="17" applyNumberFormat="1" applyFont="1" applyFill="1" applyBorder="1" applyAlignment="1">
      <alignment/>
    </xf>
    <xf numFmtId="9" fontId="4" fillId="2" borderId="0" xfId="17" applyNumberFormat="1" applyFont="1" applyFill="1" applyBorder="1" applyAlignment="1">
      <alignment/>
    </xf>
    <xf numFmtId="44" fontId="5" fillId="3" borderId="9" xfId="17" applyFont="1" applyFill="1" applyBorder="1" applyAlignment="1">
      <alignment/>
    </xf>
    <xf numFmtId="9" fontId="4" fillId="3" borderId="0" xfId="0" applyNumberFormat="1" applyFont="1" applyFill="1" applyBorder="1" applyAlignment="1">
      <alignment horizontal="left"/>
    </xf>
    <xf numFmtId="179" fontId="5" fillId="3" borderId="9" xfId="17" applyNumberFormat="1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82" fontId="4" fillId="2" borderId="0" xfId="17" applyNumberFormat="1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/>
    </xf>
    <xf numFmtId="172" fontId="7" fillId="3" borderId="0" xfId="0" applyNumberFormat="1" applyFont="1" applyFill="1" applyBorder="1" applyAlignment="1">
      <alignment horizontal="center"/>
    </xf>
    <xf numFmtId="44" fontId="7" fillId="3" borderId="0" xfId="0" applyNumberFormat="1" applyFont="1" applyFill="1" applyBorder="1" applyAlignment="1">
      <alignment horizontal="center"/>
    </xf>
    <xf numFmtId="37" fontId="7" fillId="3" borderId="0" xfId="0" applyNumberFormat="1" applyFont="1" applyFill="1" applyBorder="1" applyAlignment="1">
      <alignment/>
    </xf>
    <xf numFmtId="43" fontId="7" fillId="3" borderId="0" xfId="0" applyNumberFormat="1" applyFont="1" applyFill="1" applyBorder="1" applyAlignment="1">
      <alignment horizontal="center"/>
    </xf>
    <xf numFmtId="44" fontId="5" fillId="3" borderId="9" xfId="0" applyNumberFormat="1" applyFont="1" applyFill="1" applyBorder="1" applyAlignment="1">
      <alignment/>
    </xf>
    <xf numFmtId="4" fontId="5" fillId="3" borderId="9" xfId="0" applyNumberFormat="1" applyFont="1" applyFill="1" applyBorder="1" applyAlignment="1">
      <alignment/>
    </xf>
    <xf numFmtId="44" fontId="5" fillId="3" borderId="9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2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7" fillId="0" borderId="0" xfId="0" applyFont="1" applyAlignment="1">
      <alignment/>
    </xf>
    <xf numFmtId="0" fontId="18" fillId="4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63" customWidth="1"/>
    <col min="4" max="4" width="42.57421875" style="63" customWidth="1"/>
    <col min="5" max="16384" width="9.140625" style="63" customWidth="1"/>
  </cols>
  <sheetData>
    <row r="1" spans="1:29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29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ht="12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9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29" ht="59.25">
      <c r="A10" s="61"/>
      <c r="B10" s="61"/>
      <c r="C10" s="61"/>
      <c r="D10" s="64" t="s">
        <v>66</v>
      </c>
      <c r="E10" s="61"/>
      <c r="F10" s="65"/>
      <c r="G10" s="61"/>
      <c r="H10" s="61"/>
      <c r="I10" s="61"/>
      <c r="J10" s="61"/>
      <c r="K10" s="61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29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29" ht="15">
      <c r="A14" s="61"/>
      <c r="B14" s="61"/>
      <c r="C14" s="61"/>
      <c r="D14" s="66"/>
      <c r="E14" s="61"/>
      <c r="F14" s="61"/>
      <c r="G14" s="61"/>
      <c r="H14" s="61"/>
      <c r="I14" s="61"/>
      <c r="J14" s="61"/>
      <c r="K14" s="61"/>
      <c r="L14" s="61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ht="15.75">
      <c r="A15" s="61"/>
      <c r="B15" s="61"/>
      <c r="C15" s="61"/>
      <c r="D15" s="67" t="s">
        <v>51</v>
      </c>
      <c r="E15" s="61"/>
      <c r="F15" s="61"/>
      <c r="G15" s="61"/>
      <c r="H15" s="61"/>
      <c r="I15" s="61"/>
      <c r="J15" s="61"/>
      <c r="K15" s="61"/>
      <c r="L15" s="61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29" ht="15.75">
      <c r="A16" s="61"/>
      <c r="B16" s="61"/>
      <c r="C16" s="61"/>
      <c r="D16" s="68" t="s">
        <v>52</v>
      </c>
      <c r="E16" s="61"/>
      <c r="F16" s="61"/>
      <c r="G16" s="61"/>
      <c r="H16" s="61"/>
      <c r="I16" s="61"/>
      <c r="J16" s="61"/>
      <c r="K16" s="61"/>
      <c r="L16" s="61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29" ht="15.75">
      <c r="A17" s="61"/>
      <c r="B17" s="61"/>
      <c r="C17" s="61"/>
      <c r="D17" s="69" t="s">
        <v>53</v>
      </c>
      <c r="E17" s="61"/>
      <c r="F17" s="61"/>
      <c r="G17" s="61"/>
      <c r="H17" s="61"/>
      <c r="I17" s="61"/>
      <c r="J17" s="61"/>
      <c r="K17" s="61"/>
      <c r="L17" s="61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</row>
    <row r="18" spans="1:29" ht="15.75">
      <c r="A18" s="61"/>
      <c r="B18" s="61"/>
      <c r="C18" s="61"/>
      <c r="D18" s="70" t="s">
        <v>54</v>
      </c>
      <c r="E18" s="61"/>
      <c r="F18" s="61"/>
      <c r="G18" s="61"/>
      <c r="H18" s="61"/>
      <c r="I18" s="61"/>
      <c r="J18" s="61"/>
      <c r="K18" s="61"/>
      <c r="L18" s="61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29" ht="15.75">
      <c r="A19" s="61"/>
      <c r="B19" s="61"/>
      <c r="C19" s="61"/>
      <c r="D19" s="71" t="s">
        <v>55</v>
      </c>
      <c r="E19" s="61"/>
      <c r="F19" s="61"/>
      <c r="G19" s="61"/>
      <c r="H19" s="61"/>
      <c r="I19" s="61"/>
      <c r="J19" s="61"/>
      <c r="K19" s="61"/>
      <c r="L19" s="61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29" ht="15">
      <c r="A20" s="61"/>
      <c r="B20" s="61"/>
      <c r="C20" s="61"/>
      <c r="D20" s="66"/>
      <c r="E20" s="61"/>
      <c r="F20" s="61"/>
      <c r="G20" s="61"/>
      <c r="H20" s="61"/>
      <c r="I20" s="61"/>
      <c r="J20" s="61"/>
      <c r="K20" s="61"/>
      <c r="L20" s="61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ht="12.75">
      <c r="A21" s="61"/>
      <c r="B21" s="61"/>
      <c r="C21" s="61"/>
      <c r="D21" s="74" t="s">
        <v>67</v>
      </c>
      <c r="E21" s="61"/>
      <c r="F21" s="61"/>
      <c r="G21" s="61"/>
      <c r="H21" s="61"/>
      <c r="I21" s="61"/>
      <c r="J21" s="61"/>
      <c r="K21" s="61"/>
      <c r="L21" s="61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ht="12.75">
      <c r="A22" s="61"/>
      <c r="B22" s="61"/>
      <c r="C22" s="61"/>
      <c r="D22" s="74" t="s">
        <v>68</v>
      </c>
      <c r="E22" s="61"/>
      <c r="F22" s="61"/>
      <c r="G22" s="61"/>
      <c r="H22" s="61"/>
      <c r="I22" s="61"/>
      <c r="J22" s="61"/>
      <c r="K22" s="61"/>
      <c r="L22" s="61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ht="12.75">
      <c r="A23" s="61"/>
      <c r="B23" s="61"/>
      <c r="C23" s="61"/>
      <c r="D23" s="74" t="s">
        <v>69</v>
      </c>
      <c r="E23" s="61"/>
      <c r="F23" s="61"/>
      <c r="G23" s="61"/>
      <c r="H23" s="61"/>
      <c r="I23" s="61"/>
      <c r="J23" s="61"/>
      <c r="K23" s="61"/>
      <c r="L23" s="61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ht="12.75">
      <c r="A24" s="61"/>
      <c r="B24" s="61"/>
      <c r="C24" s="61"/>
      <c r="D24" s="74" t="s">
        <v>70</v>
      </c>
      <c r="E24" s="61"/>
      <c r="F24" s="61"/>
      <c r="G24" s="61"/>
      <c r="H24" s="61"/>
      <c r="I24" s="61"/>
      <c r="J24" s="61"/>
      <c r="K24" s="61"/>
      <c r="L24" s="61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spans="1:29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spans="1:29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1:29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spans="1:29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spans="1:29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spans="1:29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1:29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1:29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29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</row>
    <row r="36" spans="1:29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</row>
    <row r="37" spans="1:29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</row>
    <row r="38" spans="1:12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2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2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2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1:12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2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2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1:12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2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1:12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1:12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2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1:12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1:12" ht="12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1:12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12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1:12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1:12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1:12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1:12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1:12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1:12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1:12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1:12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1:12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</row>
    <row r="92" spans="1:12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</row>
    <row r="93" spans="1:12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</row>
    <row r="94" spans="1:12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1:12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1:12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</row>
    <row r="97" spans="1:12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</row>
    <row r="98" spans="1:12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2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</row>
    <row r="100" spans="1:12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</row>
    <row r="101" spans="1:12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</row>
    <row r="102" spans="1:12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2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7" sqref="D7:D11"/>
    </sheetView>
  </sheetViews>
  <sheetFormatPr defaultColWidth="9.140625" defaultRowHeight="12.75"/>
  <cols>
    <col min="2" max="2" width="3.140625" style="0" customWidth="1"/>
    <col min="3" max="3" width="18.57421875" style="0" bestFit="1" customWidth="1"/>
    <col min="4" max="4" width="12.8515625" style="0" bestFit="1" customWidth="1"/>
    <col min="5" max="5" width="3.140625" style="0" customWidth="1"/>
  </cols>
  <sheetData>
    <row r="1" spans="1:5" ht="18">
      <c r="A1" s="1"/>
      <c r="B1" s="1"/>
      <c r="C1" s="73" t="s">
        <v>66</v>
      </c>
      <c r="D1" s="1"/>
      <c r="E1" s="1"/>
    </row>
    <row r="2" spans="1:5" ht="15">
      <c r="A2" s="1"/>
      <c r="B2" s="1"/>
      <c r="C2" s="1" t="s">
        <v>5</v>
      </c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3" t="s">
        <v>0</v>
      </c>
      <c r="D4" s="1"/>
      <c r="E4" s="1"/>
    </row>
    <row r="5" spans="1:5" ht="15.75" thickBot="1">
      <c r="A5" s="1"/>
      <c r="B5" s="1"/>
      <c r="C5" s="1"/>
      <c r="D5" s="1"/>
      <c r="E5" s="1"/>
    </row>
    <row r="6" spans="1:5" ht="15">
      <c r="A6" s="1"/>
      <c r="B6" s="4"/>
      <c r="C6" s="5"/>
      <c r="D6" s="5"/>
      <c r="E6" s="6"/>
    </row>
    <row r="7" spans="1:5" ht="15">
      <c r="A7" s="1"/>
      <c r="B7" s="24"/>
      <c r="C7" s="7" t="s">
        <v>56</v>
      </c>
      <c r="D7" s="25"/>
      <c r="E7" s="9"/>
    </row>
    <row r="8" spans="1:5" ht="15">
      <c r="A8" s="1"/>
      <c r="B8" s="24"/>
      <c r="C8" s="7" t="s">
        <v>6</v>
      </c>
      <c r="D8" s="26"/>
      <c r="E8" s="9"/>
    </row>
    <row r="9" spans="1:5" ht="15">
      <c r="A9" s="1"/>
      <c r="B9" s="24"/>
      <c r="C9" s="7" t="s">
        <v>7</v>
      </c>
      <c r="D9" s="8"/>
      <c r="E9" s="9"/>
    </row>
    <row r="10" spans="1:5" ht="15">
      <c r="A10" s="1"/>
      <c r="B10" s="24"/>
      <c r="C10" s="7" t="s">
        <v>57</v>
      </c>
      <c r="D10" s="27"/>
      <c r="E10" s="9"/>
    </row>
    <row r="11" spans="1:5" ht="15">
      <c r="A11" s="1"/>
      <c r="B11" s="24"/>
      <c r="C11" s="7" t="s">
        <v>8</v>
      </c>
      <c r="D11" s="28"/>
      <c r="E11" s="9"/>
    </row>
    <row r="12" spans="1:5" ht="15.75" thickBot="1">
      <c r="A12" s="1"/>
      <c r="B12" s="11"/>
      <c r="C12" s="12"/>
      <c r="D12" s="12"/>
      <c r="E12" s="13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3" t="s">
        <v>4</v>
      </c>
      <c r="D14" s="1"/>
      <c r="E14" s="1"/>
    </row>
    <row r="15" spans="1:5" ht="15.75" thickBot="1">
      <c r="A15" s="1"/>
      <c r="B15" s="1"/>
      <c r="C15" s="1"/>
      <c r="D15" s="1"/>
      <c r="E15" s="1"/>
    </row>
    <row r="16" spans="1:5" ht="15">
      <c r="A16" s="1"/>
      <c r="B16" s="14"/>
      <c r="C16" s="15"/>
      <c r="D16" s="15"/>
      <c r="E16" s="16"/>
    </row>
    <row r="17" spans="1:5" ht="15.75">
      <c r="A17" s="1"/>
      <c r="B17" s="29"/>
      <c r="C17" s="18" t="s">
        <v>9</v>
      </c>
      <c r="D17" s="30" t="e">
        <f>D8/D11</f>
        <v>#DIV/0!</v>
      </c>
      <c r="E17" s="19"/>
    </row>
    <row r="18" spans="1:5" ht="15.75">
      <c r="A18" s="1"/>
      <c r="B18" s="29"/>
      <c r="C18" s="18" t="s">
        <v>58</v>
      </c>
      <c r="D18" s="31" t="e">
        <f>(D11/D10)*D7</f>
        <v>#DIV/0!</v>
      </c>
      <c r="E18" s="19"/>
    </row>
    <row r="19" spans="1:5" ht="15.75">
      <c r="A19" s="1"/>
      <c r="B19" s="29"/>
      <c r="C19" s="18" t="s">
        <v>59</v>
      </c>
      <c r="D19" s="31" t="e">
        <f>D11/D10</f>
        <v>#DIV/0!</v>
      </c>
      <c r="E19" s="19"/>
    </row>
    <row r="20" spans="1:5" ht="15.75">
      <c r="A20" s="1"/>
      <c r="B20" s="29"/>
      <c r="C20" s="18" t="s">
        <v>60</v>
      </c>
      <c r="D20" s="31" t="e">
        <f>1/D19</f>
        <v>#DIV/0!</v>
      </c>
      <c r="E20" s="19"/>
    </row>
    <row r="21" spans="1:5" ht="15.75" thickBot="1">
      <c r="A21" s="1"/>
      <c r="B21" s="21"/>
      <c r="C21" s="22"/>
      <c r="D21" s="22"/>
      <c r="E21" s="23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3.28125" style="0" customWidth="1"/>
    <col min="4" max="4" width="12.7109375" style="0" customWidth="1"/>
    <col min="5" max="5" width="15.57421875" style="0" customWidth="1"/>
    <col min="6" max="6" width="3.140625" style="0" customWidth="1"/>
  </cols>
  <sheetData>
    <row r="1" spans="1:6" ht="18">
      <c r="A1" s="1"/>
      <c r="B1" s="1"/>
      <c r="C1" s="73" t="s">
        <v>66</v>
      </c>
      <c r="D1" s="2"/>
      <c r="E1" s="1"/>
      <c r="F1" s="1"/>
    </row>
    <row r="2" spans="1:6" ht="15">
      <c r="A2" s="1"/>
      <c r="B2" s="1"/>
      <c r="C2" s="1" t="s">
        <v>10</v>
      </c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3" t="s">
        <v>0</v>
      </c>
      <c r="D4" s="3"/>
      <c r="E4" s="1"/>
      <c r="F4" s="1"/>
    </row>
    <row r="5" spans="1:6" ht="15.75" thickBot="1">
      <c r="A5" s="1"/>
      <c r="B5" s="1"/>
      <c r="C5" s="1"/>
      <c r="D5" s="1"/>
      <c r="E5" s="1"/>
      <c r="F5" s="1"/>
    </row>
    <row r="6" spans="1:6" ht="15">
      <c r="A6" s="1"/>
      <c r="B6" s="4"/>
      <c r="C6" s="5"/>
      <c r="D6" s="5"/>
      <c r="E6" s="5"/>
      <c r="F6" s="6"/>
    </row>
    <row r="7" spans="1:6" ht="15">
      <c r="A7" s="1"/>
      <c r="B7" s="24"/>
      <c r="C7" s="7" t="s">
        <v>11</v>
      </c>
      <c r="D7" s="7"/>
      <c r="E7" s="10"/>
      <c r="F7" s="9"/>
    </row>
    <row r="8" spans="1:6" ht="15">
      <c r="A8" s="1"/>
      <c r="B8" s="24"/>
      <c r="C8" s="7" t="s">
        <v>12</v>
      </c>
      <c r="D8" s="7"/>
      <c r="E8" s="10"/>
      <c r="F8" s="9"/>
    </row>
    <row r="9" spans="1:6" ht="15">
      <c r="A9" s="1"/>
      <c r="B9" s="24"/>
      <c r="C9" s="7" t="s">
        <v>61</v>
      </c>
      <c r="D9" s="7"/>
      <c r="E9" s="32"/>
      <c r="F9" s="9"/>
    </row>
    <row r="10" spans="1:6" ht="15">
      <c r="A10" s="1"/>
      <c r="B10" s="24"/>
      <c r="C10" s="7" t="s">
        <v>62</v>
      </c>
      <c r="D10" s="7"/>
      <c r="E10" s="32"/>
      <c r="F10" s="9"/>
    </row>
    <row r="11" spans="1:6" ht="15.75" thickBot="1">
      <c r="A11" s="1"/>
      <c r="B11" s="11"/>
      <c r="C11" s="12"/>
      <c r="D11" s="12"/>
      <c r="E11" s="12"/>
      <c r="F11" s="13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3" t="s">
        <v>4</v>
      </c>
      <c r="D13" s="3"/>
      <c r="E13" s="1"/>
      <c r="F13" s="1"/>
    </row>
    <row r="14" spans="1:6" ht="15.75" thickBot="1">
      <c r="A14" s="1"/>
      <c r="B14" s="1"/>
      <c r="C14" s="1"/>
      <c r="D14" s="1"/>
      <c r="E14" s="1"/>
      <c r="F14" s="1"/>
    </row>
    <row r="15" spans="1:6" ht="15">
      <c r="A15" s="1"/>
      <c r="B15" s="14"/>
      <c r="C15" s="15"/>
      <c r="D15" s="15"/>
      <c r="E15" s="15"/>
      <c r="F15" s="16"/>
    </row>
    <row r="16" spans="1:6" ht="15">
      <c r="A16" s="1"/>
      <c r="B16" s="29"/>
      <c r="C16" s="18" t="s">
        <v>13</v>
      </c>
      <c r="D16" s="33" t="e">
        <f>IF(E19&gt;C19,"premium","discount")</f>
        <v>#DIV/0!</v>
      </c>
      <c r="E16" s="34" t="s">
        <v>14</v>
      </c>
      <c r="F16" s="19"/>
    </row>
    <row r="17" spans="1:6" ht="15">
      <c r="A17" s="1"/>
      <c r="B17" s="29"/>
      <c r="C17" s="33" t="e">
        <f>IF(D16="premium","more expensive","less expensive")</f>
        <v>#DIV/0!</v>
      </c>
      <c r="D17" s="18" t="s">
        <v>15</v>
      </c>
      <c r="E17" s="34"/>
      <c r="F17" s="19"/>
    </row>
    <row r="18" spans="1:6" ht="15">
      <c r="A18" s="1"/>
      <c r="B18" s="29"/>
      <c r="C18" s="18" t="s">
        <v>16</v>
      </c>
      <c r="D18" s="18"/>
      <c r="E18" s="34"/>
      <c r="F18" s="19"/>
    </row>
    <row r="19" spans="1:6" ht="15">
      <c r="A19" s="1"/>
      <c r="B19" s="29"/>
      <c r="C19" s="35" t="e">
        <f>1/E7</f>
        <v>#DIV/0!</v>
      </c>
      <c r="D19" s="18" t="s">
        <v>17</v>
      </c>
      <c r="E19" s="36" t="e">
        <f>1/E8</f>
        <v>#DIV/0!</v>
      </c>
      <c r="F19" s="19"/>
    </row>
    <row r="20" spans="1:6" ht="15">
      <c r="A20" s="1"/>
      <c r="B20" s="29"/>
      <c r="C20" s="18"/>
      <c r="D20" s="18"/>
      <c r="E20" s="18"/>
      <c r="F20" s="19"/>
    </row>
    <row r="21" spans="1:6" ht="15">
      <c r="A21" s="1"/>
      <c r="B21" s="29"/>
      <c r="C21" s="18" t="s">
        <v>63</v>
      </c>
      <c r="D21" s="33" t="e">
        <f>IF(E24&gt;C24,"premium","discount")</f>
        <v>#DIV/0!</v>
      </c>
      <c r="E21" s="34" t="s">
        <v>14</v>
      </c>
      <c r="F21" s="19"/>
    </row>
    <row r="22" spans="1:6" ht="15">
      <c r="A22" s="1"/>
      <c r="B22" s="29"/>
      <c r="C22" s="33" t="e">
        <f>IF(D21="premium","more expensive","less expensive")</f>
        <v>#DIV/0!</v>
      </c>
      <c r="D22" s="18" t="s">
        <v>15</v>
      </c>
      <c r="E22" s="34"/>
      <c r="F22" s="19"/>
    </row>
    <row r="23" spans="1:6" ht="15">
      <c r="A23" s="1"/>
      <c r="B23" s="29"/>
      <c r="C23" s="18" t="s">
        <v>16</v>
      </c>
      <c r="D23" s="18"/>
      <c r="E23" s="34"/>
      <c r="F23" s="20"/>
    </row>
    <row r="24" spans="1:6" ht="15">
      <c r="A24" s="1"/>
      <c r="B24" s="29"/>
      <c r="C24" s="35" t="e">
        <f>1/E9</f>
        <v>#DIV/0!</v>
      </c>
      <c r="D24" s="18" t="s">
        <v>17</v>
      </c>
      <c r="E24" s="36" t="e">
        <f>1/E10</f>
        <v>#DIV/0!</v>
      </c>
      <c r="F24" s="19"/>
    </row>
    <row r="25" spans="1:6" ht="15">
      <c r="A25" s="1"/>
      <c r="B25" s="29"/>
      <c r="C25" s="18"/>
      <c r="D25" s="18"/>
      <c r="E25" s="18"/>
      <c r="F25" s="19"/>
    </row>
    <row r="26" spans="1:6" ht="15">
      <c r="A26" s="1"/>
      <c r="B26" s="29"/>
      <c r="C26" s="18" t="s">
        <v>18</v>
      </c>
      <c r="D26" s="18"/>
      <c r="E26" s="33" t="e">
        <f>IF(D16="premium","fall","rise")</f>
        <v>#DIV/0!</v>
      </c>
      <c r="F26" s="19"/>
    </row>
    <row r="27" spans="1:6" ht="15">
      <c r="A27" s="1"/>
      <c r="B27" s="29"/>
      <c r="C27" s="18" t="s">
        <v>19</v>
      </c>
      <c r="D27" s="18"/>
      <c r="E27" s="18"/>
      <c r="F27" s="19"/>
    </row>
    <row r="28" spans="1:6" ht="15">
      <c r="A28" s="1"/>
      <c r="B28" s="29"/>
      <c r="C28" s="18" t="s">
        <v>18</v>
      </c>
      <c r="D28" s="18"/>
      <c r="E28" s="33" t="e">
        <f>IF(D21="premium","fall","rise")</f>
        <v>#DIV/0!</v>
      </c>
      <c r="F28" s="19"/>
    </row>
    <row r="29" spans="1:6" ht="15">
      <c r="A29" s="1"/>
      <c r="B29" s="29"/>
      <c r="C29" s="18" t="s">
        <v>64</v>
      </c>
      <c r="D29" s="18"/>
      <c r="E29" s="18"/>
      <c r="F29" s="19"/>
    </row>
    <row r="30" spans="1:6" ht="15.75" thickBot="1">
      <c r="A30" s="1"/>
      <c r="B30" s="21"/>
      <c r="C30" s="22"/>
      <c r="D30" s="22"/>
      <c r="E30" s="22"/>
      <c r="F30" s="23"/>
    </row>
    <row r="31" spans="1:6" ht="15">
      <c r="A31" s="1"/>
      <c r="B31" s="1"/>
      <c r="C31" s="1"/>
      <c r="D31" s="1"/>
      <c r="E31" s="1"/>
      <c r="F3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2.140625" style="0" customWidth="1"/>
    <col min="4" max="4" width="7.7109375" style="0" customWidth="1"/>
    <col min="5" max="5" width="17.57421875" style="0" bestFit="1" customWidth="1"/>
    <col min="6" max="6" width="3.140625" style="0" customWidth="1"/>
  </cols>
  <sheetData>
    <row r="1" spans="1:6" ht="18">
      <c r="A1" s="1"/>
      <c r="B1" s="1"/>
      <c r="C1" s="73" t="s">
        <v>66</v>
      </c>
      <c r="D1" s="2"/>
      <c r="E1" s="1"/>
      <c r="F1" s="1"/>
    </row>
    <row r="2" spans="1:6" ht="15">
      <c r="A2" s="1"/>
      <c r="B2" s="1"/>
      <c r="C2" s="1" t="s">
        <v>20</v>
      </c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3" t="s">
        <v>0</v>
      </c>
      <c r="D4" s="3"/>
      <c r="E4" s="1"/>
      <c r="F4" s="1"/>
    </row>
    <row r="5" spans="1:6" ht="15.75" thickBot="1">
      <c r="A5" s="1"/>
      <c r="B5" s="1"/>
      <c r="C5" s="1"/>
      <c r="D5" s="1"/>
      <c r="E5" s="1"/>
      <c r="F5" s="1"/>
    </row>
    <row r="6" spans="1:6" ht="15">
      <c r="A6" s="1"/>
      <c r="B6" s="4"/>
      <c r="C6" s="5"/>
      <c r="D6" s="5"/>
      <c r="E6" s="5"/>
      <c r="F6" s="6"/>
    </row>
    <row r="7" spans="1:6" ht="15">
      <c r="A7" s="1"/>
      <c r="B7" s="24"/>
      <c r="C7" s="7" t="s">
        <v>21</v>
      </c>
      <c r="D7" s="7"/>
      <c r="E7" s="25"/>
      <c r="F7" s="9"/>
    </row>
    <row r="8" spans="1:6" ht="15">
      <c r="A8" s="1"/>
      <c r="B8" s="24"/>
      <c r="C8" s="7" t="s">
        <v>22</v>
      </c>
      <c r="D8" s="7"/>
      <c r="E8" s="40"/>
      <c r="F8" s="9"/>
    </row>
    <row r="9" spans="1:6" ht="15">
      <c r="A9" s="1"/>
      <c r="B9" s="24"/>
      <c r="C9" s="7" t="s">
        <v>23</v>
      </c>
      <c r="D9" s="7"/>
      <c r="E9" s="43"/>
      <c r="F9" s="9"/>
    </row>
    <row r="10" spans="1:6" ht="15">
      <c r="A10" s="1"/>
      <c r="B10" s="24"/>
      <c r="C10" s="7" t="s">
        <v>24</v>
      </c>
      <c r="D10" s="7"/>
      <c r="E10" s="37"/>
      <c r="F10" s="9"/>
    </row>
    <row r="11" spans="1:6" ht="15">
      <c r="A11" s="1"/>
      <c r="B11" s="24"/>
      <c r="C11" s="7" t="s">
        <v>25</v>
      </c>
      <c r="D11" s="7"/>
      <c r="E11" s="44"/>
      <c r="F11" s="9"/>
    </row>
    <row r="12" spans="1:6" ht="15">
      <c r="A12" s="1"/>
      <c r="B12" s="24"/>
      <c r="C12" s="7" t="s">
        <v>26</v>
      </c>
      <c r="D12" s="7"/>
      <c r="E12" s="39"/>
      <c r="F12" s="9"/>
    </row>
    <row r="13" spans="1:6" ht="15.75" thickBot="1">
      <c r="A13" s="1"/>
      <c r="B13" s="11"/>
      <c r="C13" s="12"/>
      <c r="D13" s="12"/>
      <c r="E13" s="12"/>
      <c r="F13" s="13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3" t="s">
        <v>4</v>
      </c>
      <c r="D15" s="3"/>
      <c r="E15" s="1"/>
      <c r="F15" s="1"/>
    </row>
    <row r="16" spans="1:6" ht="15.75" thickBot="1">
      <c r="A16" s="1"/>
      <c r="B16" s="1"/>
      <c r="C16" s="1"/>
      <c r="D16" s="1"/>
      <c r="E16" s="1"/>
      <c r="F16" s="1"/>
    </row>
    <row r="17" spans="1:6" ht="15">
      <c r="A17" s="1"/>
      <c r="B17" s="14"/>
      <c r="C17" s="15"/>
      <c r="D17" s="15"/>
      <c r="E17" s="15"/>
      <c r="F17" s="16"/>
    </row>
    <row r="18" spans="1:6" ht="15.75">
      <c r="A18" s="1"/>
      <c r="B18" s="29"/>
      <c r="C18" s="18" t="s">
        <v>27</v>
      </c>
      <c r="D18" s="18"/>
      <c r="E18" s="45" t="e">
        <f>$E$7*(($E$10-($E$8/$E$12)))</f>
        <v>#DIV/0!</v>
      </c>
      <c r="F18" s="19"/>
    </row>
    <row r="19" spans="1:6" ht="15.75">
      <c r="A19" s="1"/>
      <c r="B19" s="29"/>
      <c r="C19" s="18" t="s">
        <v>28</v>
      </c>
      <c r="D19" s="46">
        <f>E11</f>
        <v>0</v>
      </c>
      <c r="E19" s="45" t="e">
        <f>$E$7*($E$10-($E$8/((1+$E$11)*$E$12)))</f>
        <v>#DIV/0!</v>
      </c>
      <c r="F19" s="19"/>
    </row>
    <row r="20" spans="1:6" ht="15.75">
      <c r="A20" s="1"/>
      <c r="B20" s="29"/>
      <c r="C20" s="18" t="s">
        <v>29</v>
      </c>
      <c r="D20" s="46">
        <f>E11</f>
        <v>0</v>
      </c>
      <c r="E20" s="45" t="e">
        <f>$E$7*($E$10-($E$8/((1-$E$11)*$E$12)))</f>
        <v>#DIV/0!</v>
      </c>
      <c r="F20" s="19"/>
    </row>
    <row r="21" spans="1:6" ht="15.75">
      <c r="A21" s="1"/>
      <c r="B21" s="29"/>
      <c r="C21" s="18" t="s">
        <v>30</v>
      </c>
      <c r="D21" s="18"/>
      <c r="E21" s="47" t="e">
        <f>E8/E10</f>
        <v>#DIV/0!</v>
      </c>
      <c r="F21" s="19"/>
    </row>
    <row r="22" spans="1:6" ht="15.75">
      <c r="A22" s="1"/>
      <c r="B22" s="29"/>
      <c r="C22" s="18" t="s">
        <v>31</v>
      </c>
      <c r="D22" s="18"/>
      <c r="E22" s="42" t="e">
        <f>(E21-E12)/E12</f>
        <v>#DIV/0!</v>
      </c>
      <c r="F22" s="19"/>
    </row>
    <row r="23" spans="1:6" ht="15.75" thickBot="1">
      <c r="A23" s="1"/>
      <c r="B23" s="21"/>
      <c r="C23" s="22"/>
      <c r="D23" s="22"/>
      <c r="E23" s="22"/>
      <c r="F23" s="23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2" sqref="C2"/>
    </sheetView>
  </sheetViews>
  <sheetFormatPr defaultColWidth="9.140625" defaultRowHeight="12.75"/>
  <cols>
    <col min="2" max="2" width="3.28125" style="0" customWidth="1"/>
    <col min="3" max="3" width="23.00390625" style="0" customWidth="1"/>
    <col min="4" max="4" width="15.00390625" style="0" customWidth="1"/>
    <col min="5" max="5" width="3.7109375" style="0" customWidth="1"/>
    <col min="6" max="6" width="16.7109375" style="0" customWidth="1"/>
    <col min="7" max="7" width="19.140625" style="0" customWidth="1"/>
    <col min="8" max="8" width="3.28125" style="0" customWidth="1"/>
  </cols>
  <sheetData>
    <row r="1" spans="1:8" ht="18">
      <c r="A1" s="1"/>
      <c r="B1" s="1"/>
      <c r="C1" s="73" t="s">
        <v>66</v>
      </c>
      <c r="D1" s="1"/>
      <c r="E1" s="1"/>
      <c r="F1" s="1"/>
      <c r="G1" s="1"/>
      <c r="H1" s="1"/>
    </row>
    <row r="2" spans="1:8" ht="15">
      <c r="A2" s="1"/>
      <c r="B2" s="1"/>
      <c r="C2" s="1" t="s">
        <v>65</v>
      </c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3" t="s">
        <v>0</v>
      </c>
      <c r="D4" s="1"/>
      <c r="E4" s="1"/>
      <c r="F4" s="1"/>
      <c r="G4" s="1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4"/>
      <c r="C6" s="5"/>
      <c r="D6" s="5"/>
      <c r="E6" s="6"/>
      <c r="F6" s="1"/>
      <c r="G6" s="1"/>
      <c r="H6" s="1"/>
    </row>
    <row r="7" spans="1:8" ht="15">
      <c r="A7" s="1"/>
      <c r="B7" s="24"/>
      <c r="C7" s="7" t="s">
        <v>32</v>
      </c>
      <c r="D7" s="25"/>
      <c r="E7" s="9"/>
      <c r="F7" s="1"/>
      <c r="G7" s="1"/>
      <c r="H7" s="1"/>
    </row>
    <row r="8" spans="1:8" ht="15">
      <c r="A8" s="1"/>
      <c r="B8" s="24"/>
      <c r="C8" s="7" t="s">
        <v>33</v>
      </c>
      <c r="D8" s="43"/>
      <c r="E8" s="9"/>
      <c r="F8" s="1"/>
      <c r="G8" s="1"/>
      <c r="H8" s="1"/>
    </row>
    <row r="9" spans="1:8" ht="15">
      <c r="A9" s="1"/>
      <c r="B9" s="24"/>
      <c r="C9" s="7" t="s">
        <v>34</v>
      </c>
      <c r="D9" s="43"/>
      <c r="E9" s="9"/>
      <c r="F9" s="1"/>
      <c r="G9" s="1"/>
      <c r="H9" s="1"/>
    </row>
    <row r="10" spans="1:8" ht="15">
      <c r="A10" s="1"/>
      <c r="B10" s="24"/>
      <c r="C10" s="7" t="s">
        <v>35</v>
      </c>
      <c r="D10" s="44"/>
      <c r="E10" s="9"/>
      <c r="F10" s="1"/>
      <c r="G10" s="1"/>
      <c r="H10" s="1"/>
    </row>
    <row r="11" spans="1:8" ht="15">
      <c r="A11" s="1"/>
      <c r="B11" s="24"/>
      <c r="C11" s="7" t="s">
        <v>36</v>
      </c>
      <c r="D11" s="49"/>
      <c r="E11" s="9"/>
      <c r="F11" s="1"/>
      <c r="G11" s="1"/>
      <c r="H11" s="1"/>
    </row>
    <row r="12" spans="1:8" ht="15">
      <c r="A12" s="1"/>
      <c r="B12" s="24"/>
      <c r="C12" s="7" t="s">
        <v>37</v>
      </c>
      <c r="D12" s="44"/>
      <c r="E12" s="9"/>
      <c r="F12" s="1"/>
      <c r="G12" s="1"/>
      <c r="H12" s="1"/>
    </row>
    <row r="13" spans="1:8" ht="15">
      <c r="A13" s="1"/>
      <c r="B13" s="24"/>
      <c r="C13" s="7" t="s">
        <v>38</v>
      </c>
      <c r="D13" s="44"/>
      <c r="E13" s="9"/>
      <c r="F13" s="1"/>
      <c r="G13" s="1"/>
      <c r="H13" s="1"/>
    </row>
    <row r="14" spans="1:8" ht="15.75" thickBot="1">
      <c r="A14" s="1"/>
      <c r="B14" s="11"/>
      <c r="C14" s="12"/>
      <c r="D14" s="12"/>
      <c r="E14" s="13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3" t="s">
        <v>4</v>
      </c>
      <c r="D16" s="1"/>
      <c r="E16" s="1"/>
      <c r="F16" s="1"/>
      <c r="G16" s="1"/>
      <c r="H16" s="1"/>
    </row>
    <row r="17" spans="1:8" ht="15.75" thickBot="1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4"/>
      <c r="C18" s="15"/>
      <c r="D18" s="15"/>
      <c r="E18" s="15"/>
      <c r="F18" s="15"/>
      <c r="G18" s="15"/>
      <c r="H18" s="16"/>
    </row>
    <row r="19" spans="1:8" ht="15">
      <c r="A19" s="1"/>
      <c r="B19" s="17" t="s">
        <v>1</v>
      </c>
      <c r="C19" s="18" t="s">
        <v>39</v>
      </c>
      <c r="D19" s="18"/>
      <c r="E19" s="18"/>
      <c r="F19" s="18"/>
      <c r="G19" s="18"/>
      <c r="H19" s="19"/>
    </row>
    <row r="20" spans="1:8" ht="15">
      <c r="A20" s="1"/>
      <c r="B20" s="17"/>
      <c r="C20" s="18" t="s">
        <v>40</v>
      </c>
      <c r="D20" s="18"/>
      <c r="E20" s="18"/>
      <c r="F20" s="38" t="str">
        <f>IF(D12&gt;D13,"decline","increase")</f>
        <v>increase</v>
      </c>
      <c r="G20" s="18" t="s">
        <v>41</v>
      </c>
      <c r="H20" s="19"/>
    </row>
    <row r="21" spans="1:8" ht="15">
      <c r="A21" s="1"/>
      <c r="B21" s="17"/>
      <c r="C21" s="38" t="str">
        <f>IF(D12&gt;D13,"Euroswiss rate","Eurodollar rate")</f>
        <v>Eurodollar rate</v>
      </c>
      <c r="D21" s="18" t="s">
        <v>42</v>
      </c>
      <c r="E21" s="18"/>
      <c r="F21" s="33" t="str">
        <f>IF(D12&gt;D13,"Eurodollar rate.","Euroswiss rate.")</f>
        <v>Euroswiss rate.</v>
      </c>
      <c r="G21" s="18"/>
      <c r="H21" s="19"/>
    </row>
    <row r="22" spans="1:8" ht="15">
      <c r="A22" s="1"/>
      <c r="B22" s="17"/>
      <c r="C22" s="18"/>
      <c r="D22" s="18"/>
      <c r="E22" s="18"/>
      <c r="F22" s="18"/>
      <c r="G22" s="18"/>
      <c r="H22" s="19"/>
    </row>
    <row r="23" spans="1:8" ht="15">
      <c r="A23" s="1"/>
      <c r="B23" s="17" t="s">
        <v>2</v>
      </c>
      <c r="C23" s="50" t="s">
        <v>43</v>
      </c>
      <c r="D23" s="50" t="s">
        <v>44</v>
      </c>
      <c r="E23" s="50"/>
      <c r="F23" s="50" t="s">
        <v>45</v>
      </c>
      <c r="G23" s="50" t="s">
        <v>46</v>
      </c>
      <c r="H23" s="19"/>
    </row>
    <row r="24" spans="1:8" ht="15">
      <c r="A24" s="1"/>
      <c r="B24" s="17"/>
      <c r="C24" s="51">
        <v>0</v>
      </c>
      <c r="D24" s="52">
        <f>-D7</f>
        <v>0</v>
      </c>
      <c r="E24" s="33"/>
      <c r="F24" s="53">
        <f>D11</f>
        <v>0</v>
      </c>
      <c r="G24" s="54" t="e">
        <f aca="true" t="shared" si="0" ref="G24:G29">D24/F24</f>
        <v>#DIV/0!</v>
      </c>
      <c r="H24" s="19"/>
    </row>
    <row r="25" spans="1:8" ht="15">
      <c r="A25" s="1"/>
      <c r="B25" s="17"/>
      <c r="C25" s="51">
        <v>1</v>
      </c>
      <c r="D25" s="55">
        <f>$D$8</f>
        <v>0</v>
      </c>
      <c r="E25" s="33"/>
      <c r="F25" s="53">
        <f>$D$11*((1+($D$13-$D$12))^C25)</f>
        <v>0</v>
      </c>
      <c r="G25" s="56" t="e">
        <f t="shared" si="0"/>
        <v>#DIV/0!</v>
      </c>
      <c r="H25" s="19"/>
    </row>
    <row r="26" spans="1:8" ht="15">
      <c r="A26" s="1"/>
      <c r="B26" s="17"/>
      <c r="C26" s="51">
        <v>2</v>
      </c>
      <c r="D26" s="55">
        <f>$D$8</f>
        <v>0</v>
      </c>
      <c r="E26" s="33"/>
      <c r="F26" s="53">
        <f>$D$11*((1+($D$13-$D$12))^C26)</f>
        <v>0</v>
      </c>
      <c r="G26" s="56" t="e">
        <f t="shared" si="0"/>
        <v>#DIV/0!</v>
      </c>
      <c r="H26" s="19"/>
    </row>
    <row r="27" spans="1:8" ht="15">
      <c r="A27" s="1"/>
      <c r="B27" s="17"/>
      <c r="C27" s="51">
        <v>3</v>
      </c>
      <c r="D27" s="55">
        <f>$D$8</f>
        <v>0</v>
      </c>
      <c r="E27" s="33"/>
      <c r="F27" s="53">
        <f>$D$11*((1+($D$13-$D$12))^C27)</f>
        <v>0</v>
      </c>
      <c r="G27" s="56" t="e">
        <f t="shared" si="0"/>
        <v>#DIV/0!</v>
      </c>
      <c r="H27" s="19"/>
    </row>
    <row r="28" spans="1:8" ht="15">
      <c r="A28" s="1"/>
      <c r="B28" s="17"/>
      <c r="C28" s="51">
        <v>4</v>
      </c>
      <c r="D28" s="55">
        <f>$D$8</f>
        <v>0</v>
      </c>
      <c r="E28" s="33"/>
      <c r="F28" s="53">
        <f>$D$11*((1+($D$13-$D$12))^C28)</f>
        <v>0</v>
      </c>
      <c r="G28" s="56" t="e">
        <f t="shared" si="0"/>
        <v>#DIV/0!</v>
      </c>
      <c r="H28" s="19"/>
    </row>
    <row r="29" spans="1:8" ht="15">
      <c r="A29" s="1"/>
      <c r="B29" s="17"/>
      <c r="C29" s="51">
        <v>5</v>
      </c>
      <c r="D29" s="55">
        <f>$D$8</f>
        <v>0</v>
      </c>
      <c r="E29" s="33"/>
      <c r="F29" s="53">
        <f>$D$11*((1+($D$13-$D$12))^C29)</f>
        <v>0</v>
      </c>
      <c r="G29" s="56" t="e">
        <f t="shared" si="0"/>
        <v>#DIV/0!</v>
      </c>
      <c r="H29" s="19"/>
    </row>
    <row r="30" spans="1:8" ht="15.75">
      <c r="A30" s="1"/>
      <c r="B30" s="17"/>
      <c r="C30" s="18" t="s">
        <v>47</v>
      </c>
      <c r="D30" s="48"/>
      <c r="E30" s="18"/>
      <c r="F30" s="18"/>
      <c r="G30" s="57" t="e">
        <f>NPV(D10,G25:G29)+G24</f>
        <v>#DIV/0!</v>
      </c>
      <c r="H30" s="19"/>
    </row>
    <row r="31" spans="1:8" ht="15.75">
      <c r="A31" s="1"/>
      <c r="B31" s="17"/>
      <c r="C31" s="18"/>
      <c r="D31" s="48"/>
      <c r="E31" s="18"/>
      <c r="F31" s="18"/>
      <c r="G31" s="18"/>
      <c r="H31" s="19"/>
    </row>
    <row r="32" spans="1:8" ht="15.75">
      <c r="A32" s="1"/>
      <c r="B32" s="17" t="s">
        <v>3</v>
      </c>
      <c r="C32" s="18" t="s">
        <v>48</v>
      </c>
      <c r="D32" s="48"/>
      <c r="E32" s="18"/>
      <c r="F32" s="18"/>
      <c r="G32" s="41">
        <f>((1+$D$10)*(1+D13-D12))-1</f>
        <v>0</v>
      </c>
      <c r="H32" s="19"/>
    </row>
    <row r="33" spans="1:8" ht="15.75">
      <c r="A33" s="1"/>
      <c r="B33" s="17"/>
      <c r="C33" s="18" t="s">
        <v>49</v>
      </c>
      <c r="D33" s="48"/>
      <c r="E33" s="18"/>
      <c r="F33" s="18"/>
      <c r="G33" s="58">
        <f>NPV(G32,D25:D29)+D24</f>
        <v>0</v>
      </c>
      <c r="H33" s="19"/>
    </row>
    <row r="34" spans="1:8" ht="15.75">
      <c r="A34" s="1"/>
      <c r="B34" s="17"/>
      <c r="C34" s="18" t="s">
        <v>50</v>
      </c>
      <c r="D34" s="48"/>
      <c r="E34" s="18"/>
      <c r="F34" s="18"/>
      <c r="G34" s="59" t="e">
        <f>G33/D11</f>
        <v>#DIV/0!</v>
      </c>
      <c r="H34" s="19"/>
    </row>
    <row r="35" spans="1:9" ht="15.75" thickBot="1">
      <c r="A35" s="1"/>
      <c r="B35" s="60"/>
      <c r="C35" s="22"/>
      <c r="D35" s="22"/>
      <c r="E35" s="22"/>
      <c r="F35" s="22"/>
      <c r="G35" s="22"/>
      <c r="H35" s="23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</sheetData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2005-05-14T21:40:22Z</cp:lastPrinted>
  <dcterms:created xsi:type="dcterms:W3CDTF">2002-08-02T20:28:34Z</dcterms:created>
  <dcterms:modified xsi:type="dcterms:W3CDTF">2007-01-18T20:47:04Z</dcterms:modified>
  <cp:category/>
  <cp:version/>
  <cp:contentType/>
  <cp:contentStatus/>
</cp:coreProperties>
</file>