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8540" windowHeight="11760" activeTab="0"/>
  </bookViews>
  <sheets>
    <sheet name="OneMachine" sheetId="1" r:id="rId1"/>
  </sheets>
  <definedNames>
    <definedName name="CurDate">#REF!</definedName>
    <definedName name="Data">'OneMachine'!$B$7:$D$13</definedName>
    <definedName name="input15">#REF!</definedName>
    <definedName name="input17">#REF!</definedName>
    <definedName name="input19">#REF!,#REF!</definedName>
    <definedName name="Method">#REF!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Ordonez</author>
  </authors>
  <commentList>
    <comment ref="B17" authorId="0">
      <text>
        <r>
          <rPr>
            <sz val="8"/>
            <rFont val="Tahoma"/>
            <family val="0"/>
          </rPr>
          <t xml:space="preserve">Enter in the blue cells below the jobs in the order in which they will be processed. Be sure to use the exact letter (or number) you used above
</t>
        </r>
      </text>
    </comment>
  </commentList>
</comments>
</file>

<file path=xl/sharedStrings.xml><?xml version="1.0" encoding="utf-8"?>
<sst xmlns="http://schemas.openxmlformats.org/spreadsheetml/2006/main" count="33" uniqueCount="23">
  <si>
    <t>A</t>
  </si>
  <si>
    <t>B</t>
  </si>
  <si>
    <t>C</t>
  </si>
  <si>
    <t>D</t>
  </si>
  <si>
    <t>Job</t>
  </si>
  <si>
    <t>E</t>
  </si>
  <si>
    <t>Process.</t>
  </si>
  <si>
    <t>Due</t>
  </si>
  <si>
    <t>Flow</t>
  </si>
  <si>
    <t>Days</t>
  </si>
  <si>
    <t>Time</t>
  </si>
  <si>
    <t>Date</t>
  </si>
  <si>
    <t>Slack</t>
  </si>
  <si>
    <t>Late</t>
  </si>
  <si>
    <t>Totals</t>
  </si>
  <si>
    <t>Total</t>
  </si>
  <si>
    <t>Average</t>
  </si>
  <si>
    <t>Flow Time</t>
  </si>
  <si>
    <t>Schedule Performance</t>
  </si>
  <si>
    <t>Job Sequencing - One Machine</t>
  </si>
  <si>
    <t>Job Seq.</t>
  </si>
  <si>
    <t>Lateness</t>
  </si>
  <si>
    <t>&lt;===Enter in the blue cells the scheduling information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</si>
</sst>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 quotePrefix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 quotePrefix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 quotePrefix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 quotePrefix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7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39" fontId="7" fillId="0" borderId="12" xfId="0" applyNumberFormat="1" applyFont="1" applyBorder="1" applyAlignment="1" applyProtection="1">
      <alignment horizontal="center"/>
      <protection hidden="1"/>
    </xf>
    <xf numFmtId="39" fontId="7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"/>
          <c:y val="0.04825"/>
          <c:w val="0.93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OneMachine!$B$19:$B$25</c:f>
              <c:strCache/>
            </c:strRef>
          </c:cat>
          <c:val>
            <c:numRef>
              <c:f>OneMachine!$G$19:$G$25</c:f>
              <c:numCache/>
            </c:numRef>
          </c:val>
        </c:ser>
        <c:axId val="56998603"/>
        <c:axId val="43225380"/>
      </c:bar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l"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699860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152400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00075" y="5286375"/>
        <a:ext cx="3248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9.8515625" style="0" customWidth="1"/>
  </cols>
  <sheetData>
    <row r="2" ht="12.75">
      <c r="B2" s="50" t="s">
        <v>19</v>
      </c>
    </row>
    <row r="4" spans="2:6" ht="13.5" thickBot="1">
      <c r="B4" s="1"/>
      <c r="C4" s="1"/>
      <c r="D4" s="37"/>
      <c r="E4" s="38"/>
      <c r="F4" s="39"/>
    </row>
    <row r="5" spans="2:4" ht="12.75">
      <c r="B5" s="5"/>
      <c r="C5" s="6" t="s">
        <v>6</v>
      </c>
      <c r="D5" s="8" t="s">
        <v>7</v>
      </c>
    </row>
    <row r="6" spans="2:4" ht="13.5" thickBot="1">
      <c r="B6" s="9" t="s">
        <v>4</v>
      </c>
      <c r="C6" s="10" t="s">
        <v>10</v>
      </c>
      <c r="D6" s="12" t="s">
        <v>11</v>
      </c>
    </row>
    <row r="7" spans="2:4" ht="12.75">
      <c r="B7" s="27" t="s">
        <v>0</v>
      </c>
      <c r="C7" s="28">
        <v>3</v>
      </c>
      <c r="D7" s="29">
        <v>5</v>
      </c>
    </row>
    <row r="8" spans="2:4" ht="12.75">
      <c r="B8" s="30" t="s">
        <v>1</v>
      </c>
      <c r="C8" s="31">
        <v>4</v>
      </c>
      <c r="D8" s="32">
        <v>6</v>
      </c>
    </row>
    <row r="9" spans="2:5" ht="12.75">
      <c r="B9" s="30" t="s">
        <v>2</v>
      </c>
      <c r="C9" s="31">
        <v>2</v>
      </c>
      <c r="D9" s="32">
        <v>7</v>
      </c>
      <c r="E9" t="s">
        <v>22</v>
      </c>
    </row>
    <row r="10" spans="2:4" ht="12.75">
      <c r="B10" s="30" t="s">
        <v>3</v>
      </c>
      <c r="C10" s="31">
        <v>6</v>
      </c>
      <c r="D10" s="32">
        <v>9</v>
      </c>
    </row>
    <row r="11" spans="2:4" ht="12.75">
      <c r="B11" s="30" t="s">
        <v>5</v>
      </c>
      <c r="C11" s="31">
        <v>1</v>
      </c>
      <c r="D11" s="32">
        <v>2</v>
      </c>
    </row>
    <row r="12" spans="2:4" ht="12.75">
      <c r="B12" s="30"/>
      <c r="C12" s="31"/>
      <c r="D12" s="32"/>
    </row>
    <row r="13" spans="2:4" ht="13.5" thickBot="1">
      <c r="B13" s="33"/>
      <c r="C13" s="34"/>
      <c r="D13" s="35"/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2.75"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3.5" thickBot="1">
      <c r="B16" s="1"/>
      <c r="C16" s="1"/>
      <c r="D16" s="1"/>
      <c r="E16" s="4"/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3" ht="12.75">
      <c r="B17" s="51" t="s">
        <v>20</v>
      </c>
      <c r="C17" s="6" t="s">
        <v>6</v>
      </c>
      <c r="D17" s="6" t="s">
        <v>7</v>
      </c>
      <c r="E17" s="7"/>
      <c r="F17" s="6" t="s">
        <v>8</v>
      </c>
      <c r="G17" s="8" t="s">
        <v>9</v>
      </c>
      <c r="H17" s="1"/>
      <c r="I17" s="1"/>
      <c r="J17" s="1"/>
      <c r="K17" s="1"/>
      <c r="L17" s="1"/>
      <c r="M17" s="1"/>
    </row>
    <row r="18" spans="2:13" ht="13.5" thickBot="1">
      <c r="B18" s="52"/>
      <c r="C18" s="36" t="s">
        <v>10</v>
      </c>
      <c r="D18" s="36" t="s">
        <v>11</v>
      </c>
      <c r="E18" s="10" t="s">
        <v>12</v>
      </c>
      <c r="F18" s="10" t="s">
        <v>10</v>
      </c>
      <c r="G18" s="12" t="s">
        <v>13</v>
      </c>
      <c r="H18" s="1"/>
      <c r="I18" s="1"/>
      <c r="J18" s="1"/>
      <c r="K18" s="1"/>
      <c r="L18" s="1"/>
      <c r="M18" s="1"/>
    </row>
    <row r="19" spans="2:13" ht="12.75">
      <c r="B19" s="27" t="s">
        <v>5</v>
      </c>
      <c r="C19" s="40">
        <f aca="true" t="shared" si="0" ref="C19:C25">IF($B19="","",VLOOKUP($B19,Data,2,FALSE))</f>
        <v>1</v>
      </c>
      <c r="D19" s="40">
        <f aca="true" t="shared" si="1" ref="D19:D25">IF($B19="","",VLOOKUP($B19,Data,3,FALSE))</f>
        <v>2</v>
      </c>
      <c r="E19" s="13">
        <f aca="true" t="shared" si="2" ref="E19:E25">+IF(B19="","",D19-C19)</f>
        <v>1</v>
      </c>
      <c r="F19" s="13">
        <f>+IF(C19&gt;0,C19,"")</f>
        <v>1</v>
      </c>
      <c r="G19" s="14">
        <f aca="true" t="shared" si="3" ref="G19:G25">+IF(C19="","",IF(F19&gt;D19,F19-D19,0))</f>
        <v>0</v>
      </c>
      <c r="H19" s="1"/>
      <c r="I19" s="1"/>
      <c r="J19" s="1"/>
      <c r="K19" s="1"/>
      <c r="L19" s="1"/>
      <c r="M19" s="1"/>
    </row>
    <row r="20" spans="2:13" ht="12.75">
      <c r="B20" s="30" t="s">
        <v>3</v>
      </c>
      <c r="C20" s="39">
        <f t="shared" si="0"/>
        <v>6</v>
      </c>
      <c r="D20" s="39">
        <f t="shared" si="1"/>
        <v>9</v>
      </c>
      <c r="E20" s="13">
        <f t="shared" si="2"/>
        <v>3</v>
      </c>
      <c r="F20" s="13">
        <f>+IF(C20="","",F19+C20)</f>
        <v>7</v>
      </c>
      <c r="G20" s="14">
        <f t="shared" si="3"/>
        <v>0</v>
      </c>
      <c r="H20" s="1"/>
      <c r="I20" s="1"/>
      <c r="J20" s="1"/>
      <c r="K20" s="1"/>
      <c r="L20" s="1"/>
      <c r="M20" s="1"/>
    </row>
    <row r="21" spans="2:13" ht="12.75">
      <c r="B21" s="30" t="s">
        <v>2</v>
      </c>
      <c r="C21" s="39">
        <f t="shared" si="0"/>
        <v>2</v>
      </c>
      <c r="D21" s="39">
        <f t="shared" si="1"/>
        <v>7</v>
      </c>
      <c r="E21" s="13">
        <f t="shared" si="2"/>
        <v>5</v>
      </c>
      <c r="F21" s="13">
        <f>+IF(C21="","",F20+C21)</f>
        <v>9</v>
      </c>
      <c r="G21" s="14">
        <f t="shared" si="3"/>
        <v>2</v>
      </c>
      <c r="H21" s="1"/>
      <c r="I21" s="1"/>
      <c r="J21" s="1"/>
      <c r="K21" s="1"/>
      <c r="L21" s="1"/>
      <c r="M21" s="1"/>
    </row>
    <row r="22" spans="2:13" ht="12.75">
      <c r="B22" s="30" t="s">
        <v>1</v>
      </c>
      <c r="C22" s="39">
        <f t="shared" si="0"/>
        <v>4</v>
      </c>
      <c r="D22" s="39">
        <f t="shared" si="1"/>
        <v>6</v>
      </c>
      <c r="E22" s="13">
        <f t="shared" si="2"/>
        <v>2</v>
      </c>
      <c r="F22" s="13">
        <f>+IF(C22="","",F21+C22)</f>
        <v>13</v>
      </c>
      <c r="G22" s="14">
        <f t="shared" si="3"/>
        <v>7</v>
      </c>
      <c r="H22" s="1"/>
      <c r="I22" s="1"/>
      <c r="J22" s="1"/>
      <c r="K22" s="1"/>
      <c r="L22" s="1"/>
      <c r="M22" s="1"/>
    </row>
    <row r="23" spans="2:13" ht="12.75">
      <c r="B23" s="30" t="s">
        <v>0</v>
      </c>
      <c r="C23" s="39">
        <f t="shared" si="0"/>
        <v>3</v>
      </c>
      <c r="D23" s="39">
        <f t="shared" si="1"/>
        <v>5</v>
      </c>
      <c r="E23" s="13">
        <f t="shared" si="2"/>
        <v>2</v>
      </c>
      <c r="F23" s="13">
        <f>+IF(C23="","",F22+C23)</f>
        <v>16</v>
      </c>
      <c r="G23" s="14">
        <f t="shared" si="3"/>
        <v>11</v>
      </c>
      <c r="H23" s="1"/>
      <c r="I23" s="1"/>
      <c r="J23" s="1"/>
      <c r="K23" s="1"/>
      <c r="L23" s="1"/>
      <c r="M23" s="1"/>
    </row>
    <row r="24" spans="2:13" ht="12.75">
      <c r="B24" s="30"/>
      <c r="C24" s="39">
        <f t="shared" si="0"/>
      </c>
      <c r="D24" s="39">
        <f t="shared" si="1"/>
      </c>
      <c r="E24" s="13">
        <f>+IF(B24="","",D24-C24)</f>
      </c>
      <c r="F24" s="13">
        <f>+IF(C24="","",F23+C24)</f>
      </c>
      <c r="G24" s="14">
        <f t="shared" si="3"/>
      </c>
      <c r="H24" s="1"/>
      <c r="I24" s="1"/>
      <c r="J24" s="1"/>
      <c r="K24" s="1"/>
      <c r="L24" s="1"/>
      <c r="M24" s="1"/>
    </row>
    <row r="25" spans="2:13" ht="13.5" thickBot="1">
      <c r="B25" s="33"/>
      <c r="C25" s="41">
        <f t="shared" si="0"/>
      </c>
      <c r="D25" s="41">
        <f t="shared" si="1"/>
      </c>
      <c r="E25" s="43">
        <f t="shared" si="2"/>
      </c>
      <c r="F25" s="43">
        <f>+IF(C25="","",F23+C25)</f>
      </c>
      <c r="G25" s="44">
        <f t="shared" si="3"/>
      </c>
      <c r="H25" s="1"/>
      <c r="I25" s="1"/>
      <c r="J25" s="1"/>
      <c r="K25" s="1"/>
      <c r="L25" s="1"/>
      <c r="M25" s="1"/>
    </row>
    <row r="26" spans="2:13" ht="13.5" thickBot="1">
      <c r="B26" s="42" t="s">
        <v>14</v>
      </c>
      <c r="C26" s="11">
        <f>SUM(C19:C25)</f>
        <v>16</v>
      </c>
      <c r="D26" s="11"/>
      <c r="E26" s="15">
        <f>SUM(E19:E25)</f>
        <v>13</v>
      </c>
      <c r="F26" s="15">
        <f>SUM(F19:F25)</f>
        <v>46</v>
      </c>
      <c r="G26" s="17">
        <f>SUM(G19:G25)</f>
        <v>20</v>
      </c>
      <c r="H26" s="1"/>
      <c r="I26" s="1"/>
      <c r="J26" s="1"/>
      <c r="K26" s="1"/>
      <c r="L26" s="1"/>
      <c r="M26" s="1"/>
    </row>
    <row r="27" spans="2:17" ht="13.5" thickBot="1">
      <c r="B27" s="1"/>
      <c r="C27" s="1"/>
      <c r="D27" s="1"/>
      <c r="E27" s="1"/>
      <c r="F27" s="1"/>
      <c r="G27" s="1"/>
      <c r="H27" s="18"/>
      <c r="I27" s="19"/>
      <c r="J27" s="18"/>
      <c r="K27" s="1"/>
      <c r="L27" s="1"/>
      <c r="M27" s="1"/>
      <c r="N27" s="1"/>
      <c r="O27" s="1"/>
      <c r="P27" s="1"/>
      <c r="Q27" s="1"/>
    </row>
    <row r="28" spans="2:18" ht="13.5" thickBot="1">
      <c r="B28" s="20" t="s">
        <v>18</v>
      </c>
      <c r="C28" s="16"/>
      <c r="D28" s="16"/>
      <c r="E28" s="49" t="s">
        <v>15</v>
      </c>
      <c r="F28" s="21" t="s">
        <v>16</v>
      </c>
      <c r="G28" s="1"/>
      <c r="H28" s="1"/>
      <c r="I28" s="18"/>
      <c r="J28" s="18"/>
      <c r="K28" s="18"/>
      <c r="L28" s="1"/>
      <c r="M28" s="1"/>
      <c r="N28" s="1"/>
      <c r="O28" s="1"/>
      <c r="P28" s="1"/>
      <c r="Q28" s="1"/>
      <c r="R28" s="1"/>
    </row>
    <row r="29" spans="2:18" ht="12.75">
      <c r="B29" s="45" t="s">
        <v>17</v>
      </c>
      <c r="C29" s="22"/>
      <c r="D29" s="22"/>
      <c r="E29" s="47">
        <f>F26</f>
        <v>46</v>
      </c>
      <c r="F29" s="23">
        <f>IF(F26&gt;0,AVERAGE(F19:F25),"")</f>
        <v>9.2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 thickBot="1">
      <c r="B30" s="46" t="s">
        <v>21</v>
      </c>
      <c r="C30" s="11"/>
      <c r="D30" s="11"/>
      <c r="E30" s="48">
        <f>G26</f>
        <v>20</v>
      </c>
      <c r="F30" s="24">
        <f>IF(G26&gt;0,AVERAGE(G19:G25),"")</f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26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26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">
    <mergeCell ref="B17:B18"/>
  </mergeCells>
  <conditionalFormatting sqref="F27">
    <cfRule type="expression" priority="1" dxfId="0" stopIfTrue="1">
      <formula>#REF!=MIN(#REF!)</formula>
    </cfRule>
  </conditionalFormatting>
  <printOptions/>
  <pageMargins left="0.75" right="0.75" top="1" bottom="1" header="0.5" footer="0.5"/>
  <pageSetup orientation="portrait" paperSize="9"/>
  <ignoredErrors>
    <ignoredError sqref="C19:D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2004-08-14T21:40:13Z</dcterms:created>
  <dcterms:modified xsi:type="dcterms:W3CDTF">2004-10-01T22:05:22Z</dcterms:modified>
  <cp:category/>
  <cp:version/>
  <cp:contentType/>
  <cp:contentStatus/>
</cp:coreProperties>
</file>