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5265" tabRatio="465" activeTab="1"/>
  </bookViews>
  <sheets>
    <sheet name="X-bar" sheetId="1" r:id="rId1"/>
    <sheet name="P-hat" sheetId="2" r:id="rId2"/>
  </sheets>
  <definedNames>
    <definedName name="Mean" localSheetId="1">'P-hat'!$E$9</definedName>
    <definedName name="Mean" localSheetId="0">'X-bar'!$E$9</definedName>
    <definedName name="Stdev" localSheetId="1">'P-hat'!$F$9</definedName>
    <definedName name="Stdev" localSheetId="0">'X-bar'!$F$9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H28" authorId="0">
      <text>
        <r>
          <rPr>
            <sz val="8"/>
            <rFont val="Tahoma"/>
            <family val="2"/>
          </rPr>
          <t>In these intervals, x1 and x2 are symmetric about the mean.  If non-symmetric intervals are desired, use H17:J23 range in conjunction with Goal Seek or Solver.
This area can also be used to find 2-tailed confidence intervals.</t>
        </r>
      </text>
    </comment>
    <comment ref="A1" authorId="0">
      <text>
        <r>
          <rPr>
            <sz val="8"/>
            <rFont val="Tahoma"/>
            <family val="2"/>
          </rPr>
          <t>This template should be used only if the population is normally distributed or the sample size is at least 30.</t>
        </r>
      </text>
    </comment>
    <comment ref="C5" authorId="0">
      <text>
        <r>
          <rPr>
            <sz val="8"/>
            <rFont val="Tahoma"/>
            <family val="2"/>
          </rPr>
          <t xml:space="preserve">This template assumes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is known. You must enter at least a guessed value here.</t>
        </r>
      </text>
    </comment>
    <comment ref="B8" authorId="0">
      <text>
        <r>
          <rPr>
            <sz val="8"/>
            <rFont val="Tahoma"/>
            <family val="2"/>
          </rPr>
          <t>If the population is not normal, then the sample size must be at least 30.</t>
        </r>
      </text>
    </comment>
    <comment ref="B2" authorId="0">
      <text>
        <r>
          <rPr>
            <sz val="8"/>
            <rFont val="Tahoma"/>
            <family val="2"/>
          </rPr>
          <t xml:space="preserve">Do not use this template if </t>
        </r>
        <r>
          <rPr>
            <sz val="8"/>
            <rFont val="Symbol"/>
            <family val="1"/>
          </rPr>
          <t>s</t>
        </r>
        <r>
          <rPr>
            <sz val="8"/>
            <rFont val="Tahoma"/>
            <family val="2"/>
          </rPr>
          <t xml:space="preserve"> is unknown.</t>
        </r>
      </text>
    </comment>
  </commentList>
</comments>
</file>

<file path=xl/comments2.xml><?xml version="1.0" encoding="utf-8"?>
<comments xmlns="http://schemas.openxmlformats.org/spreadsheetml/2006/main">
  <authors>
    <author>Jayavel Sounderpandian</author>
  </authors>
  <commentList>
    <comment ref="H29" authorId="0">
      <text>
        <r>
          <rPr>
            <sz val="8"/>
            <rFont val="Tahoma"/>
            <family val="2"/>
          </rPr>
          <t>In these intervals, x1 and x2 are symmetric about the mean.  If non-symmetric intervals are desired, use H17:J23 range in conjunction with Goal Seek or Solver.
This area can also be used to find 2-tailed confidence intervals.</t>
        </r>
      </text>
    </comment>
    <comment ref="K23" authorId="0">
      <text>
        <r>
          <rPr>
            <sz val="8"/>
            <rFont val="Tahoma"/>
            <family val="2"/>
          </rPr>
          <t>This area uses normal approximation and therefore is accurate only if both np and n(1-p) are at least 5.</t>
        </r>
      </text>
    </comment>
    <comment ref="K11" authorId="0">
      <text>
        <r>
          <rPr>
            <sz val="8"/>
            <rFont val="Tahoma"/>
            <family val="2"/>
          </rPr>
          <t>This area uses binomial probabilities.  Hence the sample size need not be large.</t>
        </r>
      </text>
    </comment>
  </commentList>
</comments>
</file>

<file path=xl/sharedStrings.xml><?xml version="1.0" encoding="utf-8"?>
<sst xmlns="http://schemas.openxmlformats.org/spreadsheetml/2006/main" count="59" uniqueCount="27">
  <si>
    <t>Mean</t>
  </si>
  <si>
    <t>Stdev</t>
  </si>
  <si>
    <t>x</t>
  </si>
  <si>
    <t>P(&lt;x)</t>
  </si>
  <si>
    <t>P(&gt;x)</t>
  </si>
  <si>
    <t>n</t>
  </si>
  <si>
    <t>Inverse Calculations</t>
  </si>
  <si>
    <t>Symmetric Intervals</t>
  </si>
  <si>
    <t>Sampling Distribution of X-bar</t>
  </si>
  <si>
    <t>Population Distribution</t>
  </si>
  <si>
    <r>
      <t>x</t>
    </r>
    <r>
      <rPr>
        <b/>
        <vertAlign val="subscript"/>
        <sz val="10"/>
        <rFont val="Arial"/>
        <family val="2"/>
      </rPr>
      <t>1</t>
    </r>
  </si>
  <si>
    <r>
      <t>P(x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&lt;X&lt;x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</si>
  <si>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x</t>
    </r>
    <r>
      <rPr>
        <b/>
        <vertAlign val="subscript"/>
        <sz val="10"/>
        <rFont val="Arial"/>
        <family val="2"/>
      </rPr>
      <t>2</t>
    </r>
  </si>
  <si>
    <t>Sample Size</t>
  </si>
  <si>
    <t>Is the population normal?</t>
  </si>
  <si>
    <t>Yes</t>
  </si>
  <si>
    <t>No</t>
  </si>
  <si>
    <t>Sampling Distribution of Sample Mean</t>
  </si>
  <si>
    <t>Mercury Engines</t>
  </si>
  <si>
    <r>
      <t>s</t>
    </r>
    <r>
      <rPr>
        <b/>
        <sz val="12"/>
        <color indexed="12"/>
        <rFont val="Arial"/>
        <family val="2"/>
      </rPr>
      <t xml:space="preserve"> known</t>
    </r>
  </si>
  <si>
    <t>Sampling Distribution of Sample Proportion</t>
  </si>
  <si>
    <t>p</t>
  </si>
  <si>
    <t>Population Proportion</t>
  </si>
  <si>
    <t>Sampling Distribution of P-hat</t>
  </si>
  <si>
    <t>Sport coupes</t>
  </si>
  <si>
    <r>
      <t>P(x</t>
    </r>
    <r>
      <rPr>
        <b/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&lt;P hat&lt;x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</si>
  <si>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t xml:space="preserve">Both </t>
    </r>
    <r>
      <rPr>
        <i/>
        <sz val="10"/>
        <color indexed="14"/>
        <rFont val="Arial"/>
        <family val="2"/>
      </rPr>
      <t>np</t>
    </r>
    <r>
      <rPr>
        <sz val="10"/>
        <color indexed="14"/>
        <rFont val="Arial"/>
        <family val="2"/>
      </rPr>
      <t xml:space="preserve"> and </t>
    </r>
    <r>
      <rPr>
        <i/>
        <sz val="10"/>
        <color indexed="14"/>
        <rFont val="Arial"/>
        <family val="2"/>
      </rPr>
      <t>n</t>
    </r>
    <r>
      <rPr>
        <sz val="10"/>
        <color indexed="14"/>
        <rFont val="Arial"/>
        <family val="2"/>
      </rPr>
      <t>(1-</t>
    </r>
    <r>
      <rPr>
        <i/>
        <sz val="10"/>
        <color indexed="14"/>
        <rFont val="Arial"/>
        <family val="2"/>
      </rPr>
      <t>p</t>
    </r>
    <r>
      <rPr>
        <sz val="10"/>
        <color indexed="14"/>
        <rFont val="Arial"/>
        <family val="2"/>
      </rPr>
      <t>) must be at least 5, for results in this area.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</si>
</sst>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0.000"/>
    <numFmt numFmtId="175" formatCode="0.00000"/>
    <numFmt numFmtId="176" formatCode="0.00000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Symbol"/>
      <family val="1"/>
    </font>
    <font>
      <b/>
      <sz val="12"/>
      <color indexed="12"/>
      <name val="Symbol"/>
      <family val="1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6" fillId="0" borderId="0" xfId="55" applyFont="1" applyBorder="1">
      <alignment/>
      <protection/>
    </xf>
    <xf numFmtId="0" fontId="8" fillId="0" borderId="0" xfId="55" applyFont="1">
      <alignment/>
      <protection/>
    </xf>
    <xf numFmtId="0" fontId="6" fillId="0" borderId="0" xfId="55" applyFont="1" applyProtection="1">
      <alignment/>
      <protection/>
    </xf>
    <xf numFmtId="0" fontId="7" fillId="0" borderId="10" xfId="55" applyFont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55" applyFont="1" applyBorder="1" applyAlignment="1">
      <alignment horizontal="center" vertical="center"/>
      <protection/>
    </xf>
    <xf numFmtId="172" fontId="10" fillId="0" borderId="11" xfId="55" applyNumberFormat="1" applyFont="1" applyFill="1" applyBorder="1" applyAlignment="1">
      <alignment horizontal="center"/>
      <protection/>
    </xf>
    <xf numFmtId="172" fontId="10" fillId="0" borderId="10" xfId="55" applyNumberFormat="1" applyFont="1" applyFill="1" applyBorder="1" applyAlignment="1">
      <alignment horizontal="center"/>
      <protection/>
    </xf>
    <xf numFmtId="0" fontId="11" fillId="0" borderId="12" xfId="55" applyFont="1" applyBorder="1">
      <alignment/>
      <protection/>
    </xf>
    <xf numFmtId="0" fontId="6" fillId="0" borderId="13" xfId="55" applyFont="1" applyBorder="1" applyProtection="1">
      <alignment/>
      <protection/>
    </xf>
    <xf numFmtId="0" fontId="6" fillId="0" borderId="13" xfId="55" applyFont="1" applyBorder="1">
      <alignment/>
      <protection/>
    </xf>
    <xf numFmtId="0" fontId="6" fillId="0" borderId="14" xfId="55" applyFont="1" applyBorder="1">
      <alignment/>
      <protection/>
    </xf>
    <xf numFmtId="0" fontId="6" fillId="0" borderId="15" xfId="55" applyFont="1" applyBorder="1">
      <alignment/>
      <protection/>
    </xf>
    <xf numFmtId="0" fontId="6" fillId="0" borderId="0" xfId="55" applyFont="1" applyBorder="1" applyProtection="1">
      <alignment/>
      <protection/>
    </xf>
    <xf numFmtId="0" fontId="6" fillId="0" borderId="16" xfId="55" applyFont="1" applyBorder="1">
      <alignment/>
      <protection/>
    </xf>
    <xf numFmtId="0" fontId="6" fillId="0" borderId="0" xfId="0" applyFont="1" applyBorder="1" applyAlignment="1">
      <alignment/>
    </xf>
    <xf numFmtId="2" fontId="10" fillId="0" borderId="10" xfId="55" applyNumberFormat="1" applyFont="1" applyFill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Fill="1" applyBorder="1" applyAlignment="1">
      <alignment horizontal="center"/>
      <protection/>
    </xf>
    <xf numFmtId="0" fontId="6" fillId="0" borderId="17" xfId="55" applyFont="1" applyBorder="1">
      <alignment/>
      <protection/>
    </xf>
    <xf numFmtId="0" fontId="6" fillId="0" borderId="18" xfId="55" applyFont="1" applyBorder="1">
      <alignment/>
      <protection/>
    </xf>
    <xf numFmtId="0" fontId="6" fillId="0" borderId="19" xfId="55" applyFont="1" applyBorder="1">
      <alignment/>
      <protection/>
    </xf>
    <xf numFmtId="0" fontId="10" fillId="0" borderId="10" xfId="55" applyFont="1" applyFill="1" applyBorder="1" applyAlignment="1" applyProtection="1">
      <alignment horizontal="center"/>
      <protection/>
    </xf>
    <xf numFmtId="0" fontId="10" fillId="0" borderId="0" xfId="55" applyFont="1" applyFill="1" applyBorder="1" applyAlignment="1" applyProtection="1">
      <alignment horizontal="center"/>
      <protection/>
    </xf>
    <xf numFmtId="0" fontId="13" fillId="0" borderId="0" xfId="55" applyFont="1">
      <alignment/>
      <protection/>
    </xf>
    <xf numFmtId="0" fontId="6" fillId="33" borderId="20" xfId="55" applyFont="1" applyFill="1" applyBorder="1" applyProtection="1">
      <alignment/>
      <protection locked="0"/>
    </xf>
    <xf numFmtId="0" fontId="6" fillId="33" borderId="21" xfId="55" applyFont="1" applyFill="1" applyBorder="1" applyProtection="1">
      <alignment/>
      <protection locked="0"/>
    </xf>
    <xf numFmtId="0" fontId="6" fillId="33" borderId="10" xfId="55" applyNumberFormat="1" applyFont="1" applyFill="1" applyBorder="1" applyAlignment="1" applyProtection="1">
      <alignment horizontal="center"/>
      <protection locked="0"/>
    </xf>
    <xf numFmtId="0" fontId="7" fillId="0" borderId="0" xfId="55" applyFont="1" applyBorder="1" applyAlignment="1">
      <alignment horizontal="right"/>
      <protection/>
    </xf>
    <xf numFmtId="0" fontId="7" fillId="0" borderId="12" xfId="55" applyFont="1" applyBorder="1">
      <alignment/>
      <protection/>
    </xf>
    <xf numFmtId="0" fontId="7" fillId="0" borderId="13" xfId="55" applyFont="1" applyBorder="1">
      <alignment/>
      <protection/>
    </xf>
    <xf numFmtId="0" fontId="12" fillId="0" borderId="15" xfId="55" applyFont="1" applyBorder="1" applyAlignment="1">
      <alignment horizontal="right"/>
      <protection/>
    </xf>
    <xf numFmtId="0" fontId="6" fillId="0" borderId="13" xfId="0" applyFont="1" applyBorder="1" applyAlignment="1">
      <alignment/>
    </xf>
    <xf numFmtId="0" fontId="7" fillId="0" borderId="14" xfId="55" applyFont="1" applyBorder="1">
      <alignment/>
      <protection/>
    </xf>
    <xf numFmtId="0" fontId="7" fillId="0" borderId="0" xfId="55" applyFont="1" applyBorder="1">
      <alignment/>
      <protection/>
    </xf>
    <xf numFmtId="0" fontId="6" fillId="0" borderId="0" xfId="55" applyFont="1" applyFill="1" applyBorder="1">
      <alignment/>
      <protection/>
    </xf>
    <xf numFmtId="0" fontId="6" fillId="0" borderId="18" xfId="55" applyFont="1" applyBorder="1" applyProtection="1">
      <alignment/>
      <protection/>
    </xf>
    <xf numFmtId="0" fontId="0" fillId="0" borderId="18" xfId="0" applyBorder="1" applyAlignment="1">
      <alignment/>
    </xf>
    <xf numFmtId="0" fontId="12" fillId="0" borderId="10" xfId="55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16" fillId="0" borderId="10" xfId="55" applyFont="1" applyBorder="1" applyAlignment="1">
      <alignment horizontal="center" vertical="center"/>
      <protection/>
    </xf>
    <xf numFmtId="172" fontId="10" fillId="0" borderId="10" xfId="55" applyNumberFormat="1" applyFont="1" applyBorder="1" applyAlignment="1">
      <alignment horizontal="center"/>
      <protection/>
    </xf>
    <xf numFmtId="0" fontId="18" fillId="0" borderId="13" xfId="55" applyFont="1" applyBorder="1" applyProtection="1">
      <alignment/>
      <protection/>
    </xf>
    <xf numFmtId="0" fontId="7" fillId="0" borderId="15" xfId="55" applyFont="1" applyBorder="1">
      <alignment/>
      <protection/>
    </xf>
    <xf numFmtId="0" fontId="18" fillId="0" borderId="0" xfId="55" applyFont="1" applyBorder="1" applyProtection="1">
      <alignment/>
      <protection/>
    </xf>
    <xf numFmtId="0" fontId="7" fillId="0" borderId="16" xfId="55" applyFont="1" applyBorder="1">
      <alignment/>
      <protection/>
    </xf>
    <xf numFmtId="0" fontId="6" fillId="0" borderId="0" xfId="55" applyFont="1" applyProtection="1">
      <alignment/>
      <protection locked="0"/>
    </xf>
    <xf numFmtId="0" fontId="15" fillId="0" borderId="0" xfId="55" applyFont="1" applyAlignment="1">
      <alignment horizontal="right"/>
      <protection/>
    </xf>
    <xf numFmtId="0" fontId="11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ormal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vmlDrawing" Target="../drawings/vmlDrawing2.v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zoomScalePageLayoutView="0" workbookViewId="0" topLeftCell="A1">
      <selection activeCell="L36" sqref="L36"/>
    </sheetView>
  </sheetViews>
  <sheetFormatPr defaultColWidth="9.140625" defaultRowHeight="12.75"/>
  <cols>
    <col min="1" max="1" width="2.28125" style="1" customWidth="1"/>
    <col min="2" max="2" width="8.57421875" style="1" customWidth="1"/>
    <col min="3" max="3" width="8.140625" style="1" customWidth="1"/>
    <col min="4" max="4" width="2.140625" style="1" customWidth="1"/>
    <col min="5" max="6" width="8.421875" style="1" customWidth="1"/>
    <col min="7" max="7" width="2.421875" style="1" customWidth="1"/>
    <col min="8" max="8" width="9.140625" style="1" customWidth="1"/>
    <col min="9" max="9" width="11.57421875" style="1" customWidth="1"/>
    <col min="10" max="10" width="9.7109375" style="1" customWidth="1"/>
    <col min="11" max="11" width="2.140625" style="1" customWidth="1"/>
    <col min="12" max="12" width="7.7109375" style="1" customWidth="1"/>
    <col min="13" max="13" width="9.140625" style="1" customWidth="1"/>
    <col min="14" max="14" width="9.00390625" style="1" customWidth="1"/>
    <col min="15" max="15" width="4.28125" style="1" hidden="1" customWidth="1"/>
    <col min="16" max="16384" width="9.140625" style="1" customWidth="1"/>
  </cols>
  <sheetData>
    <row r="1" spans="1:15" ht="15.75">
      <c r="A1" s="4" t="s">
        <v>17</v>
      </c>
      <c r="E1" s="3"/>
      <c r="I1" s="30" t="s">
        <v>18</v>
      </c>
      <c r="J1" s="31"/>
      <c r="O1" s="1" t="s">
        <v>15</v>
      </c>
    </row>
    <row r="2" spans="2:15" ht="15.75">
      <c r="B2" s="52" t="s">
        <v>19</v>
      </c>
      <c r="O2" s="1" t="s">
        <v>16</v>
      </c>
    </row>
    <row r="3" spans="1:15" ht="12.75">
      <c r="A3" s="13" t="s">
        <v>9</v>
      </c>
      <c r="B3" s="15"/>
      <c r="C3" s="15"/>
      <c r="D3" s="15"/>
      <c r="E3" s="15"/>
      <c r="F3" s="15"/>
      <c r="G3" s="15"/>
      <c r="H3" s="15"/>
      <c r="I3" s="16"/>
      <c r="O3" s="51">
        <v>2</v>
      </c>
    </row>
    <row r="4" spans="1:9" ht="12.75">
      <c r="A4" s="17"/>
      <c r="B4" s="6" t="s">
        <v>0</v>
      </c>
      <c r="C4" s="6" t="s">
        <v>1</v>
      </c>
      <c r="D4" s="3"/>
      <c r="E4" s="3"/>
      <c r="F4" s="3"/>
      <c r="G4" s="3"/>
      <c r="H4" s="33" t="s">
        <v>14</v>
      </c>
      <c r="I4" s="19"/>
    </row>
    <row r="5" spans="1:9" ht="12.75">
      <c r="A5" s="24"/>
      <c r="B5" s="32">
        <v>220</v>
      </c>
      <c r="C5" s="32">
        <v>15</v>
      </c>
      <c r="D5" s="25"/>
      <c r="E5" s="25"/>
      <c r="F5" s="25"/>
      <c r="G5" s="25"/>
      <c r="H5" s="25"/>
      <c r="I5" s="26"/>
    </row>
    <row r="6" ht="12.75">
      <c r="E6" s="3"/>
    </row>
    <row r="7" spans="1:9" ht="12.75">
      <c r="A7" s="34" t="s">
        <v>13</v>
      </c>
      <c r="B7" s="15"/>
      <c r="C7" s="15"/>
      <c r="D7" s="35" t="s">
        <v>8</v>
      </c>
      <c r="E7" s="15"/>
      <c r="F7" s="15"/>
      <c r="G7" s="15"/>
      <c r="H7" s="15"/>
      <c r="I7" s="16"/>
    </row>
    <row r="8" spans="1:9" ht="12.75">
      <c r="A8" s="36" t="s">
        <v>5</v>
      </c>
      <c r="B8" s="32">
        <v>100</v>
      </c>
      <c r="C8" s="3"/>
      <c r="D8" s="3"/>
      <c r="E8" s="6" t="s">
        <v>0</v>
      </c>
      <c r="F8" s="6" t="s">
        <v>1</v>
      </c>
      <c r="G8" s="3"/>
      <c r="H8" s="3"/>
      <c r="I8" s="19"/>
    </row>
    <row r="9" spans="1:10" ht="12.75">
      <c r="A9" s="24"/>
      <c r="B9" s="25"/>
      <c r="C9" s="25"/>
      <c r="D9" s="25"/>
      <c r="E9" s="27">
        <f>B5</f>
        <v>220</v>
      </c>
      <c r="F9" s="27">
        <f>C5/SQRT(B8)</f>
        <v>1.5</v>
      </c>
      <c r="G9" s="25"/>
      <c r="H9" s="25"/>
      <c r="I9" s="26"/>
      <c r="J9" s="7"/>
    </row>
    <row r="10" spans="1:10" ht="12.75">
      <c r="A10" s="29">
        <f>IF(OR(B8&gt;29,O3=1),"","Warning: The sampling distribution cannot be approximated as normal.  Results appear anyway.")</f>
      </c>
      <c r="E10" s="28"/>
      <c r="F10" s="28"/>
      <c r="J10" s="7"/>
    </row>
    <row r="11" spans="1:11" s="2" customFormat="1" ht="15.75" customHeight="1">
      <c r="A11" s="34"/>
      <c r="B11" s="35"/>
      <c r="C11" s="35"/>
      <c r="D11" s="35"/>
      <c r="E11" s="15"/>
      <c r="F11" s="35"/>
      <c r="G11" s="35"/>
      <c r="H11" s="35"/>
      <c r="I11" s="37"/>
      <c r="J11" s="35"/>
      <c r="K11" s="38"/>
    </row>
    <row r="12" spans="1:11" ht="12.75">
      <c r="A12" s="17"/>
      <c r="B12" s="3"/>
      <c r="C12" s="3"/>
      <c r="D12" s="3"/>
      <c r="E12" s="3"/>
      <c r="F12" s="3"/>
      <c r="G12" s="3"/>
      <c r="H12" s="3"/>
      <c r="I12" s="20"/>
      <c r="J12" s="3"/>
      <c r="K12" s="19"/>
    </row>
    <row r="13" spans="1:11" ht="12.75">
      <c r="A13" s="17"/>
      <c r="B13" s="3"/>
      <c r="C13" s="3"/>
      <c r="D13" s="3"/>
      <c r="E13" s="3"/>
      <c r="F13" s="3"/>
      <c r="G13" s="3"/>
      <c r="H13" s="3"/>
      <c r="I13" s="20"/>
      <c r="J13" s="3"/>
      <c r="K13" s="19"/>
    </row>
    <row r="14" spans="1:11" ht="12.75">
      <c r="A14" s="17"/>
      <c r="B14" s="3"/>
      <c r="C14" s="3"/>
      <c r="D14" s="3"/>
      <c r="E14" s="3"/>
      <c r="F14" s="3"/>
      <c r="G14" s="3"/>
      <c r="H14" s="3"/>
      <c r="I14" s="20"/>
      <c r="J14" s="3"/>
      <c r="K14" s="19"/>
    </row>
    <row r="15" spans="1:11" ht="12.75">
      <c r="A15" s="17"/>
      <c r="B15" s="3"/>
      <c r="C15" s="3"/>
      <c r="D15" s="3"/>
      <c r="E15" s="3"/>
      <c r="F15" s="3"/>
      <c r="G15" s="3"/>
      <c r="H15" s="3"/>
      <c r="I15" s="20"/>
      <c r="J15" s="3"/>
      <c r="K15" s="19"/>
    </row>
    <row r="16" spans="1:11" ht="15.75">
      <c r="A16" s="17"/>
      <c r="B16" s="8" t="s">
        <v>3</v>
      </c>
      <c r="C16" s="9" t="s">
        <v>2</v>
      </c>
      <c r="D16" s="39"/>
      <c r="E16" s="9" t="s">
        <v>2</v>
      </c>
      <c r="F16" s="8" t="s">
        <v>4</v>
      </c>
      <c r="G16" s="39"/>
      <c r="H16" s="6" t="s">
        <v>10</v>
      </c>
      <c r="I16" s="10" t="s">
        <v>11</v>
      </c>
      <c r="J16" s="6" t="s">
        <v>12</v>
      </c>
      <c r="K16" s="19"/>
    </row>
    <row r="17" spans="1:11" ht="12.75">
      <c r="A17" s="17"/>
      <c r="B17" s="11">
        <f>IF(C17&lt;&gt;"",NORMDIST(C17,Mean,Stdev,TRUE),"")</f>
        <v>0.02275013194817932</v>
      </c>
      <c r="C17" s="32">
        <v>217</v>
      </c>
      <c r="D17" s="3"/>
      <c r="E17" s="32">
        <v>221</v>
      </c>
      <c r="F17" s="11">
        <f>IF(E17&lt;&gt;"",1-NORMDIST(E17,Mean,Stdev,TRUE),"")</f>
        <v>0.2524925375469229</v>
      </c>
      <c r="G17" s="3"/>
      <c r="H17" s="32">
        <v>219</v>
      </c>
      <c r="I17" s="11">
        <f>IF(AND(H17&lt;&gt;"",J17&gt;H17),NORMDIST(J17,Mean,Stdev,TRUE)-NORMDIST(H17,Mean,Stdev,TRUE),"")</f>
        <v>0.7436770818854872</v>
      </c>
      <c r="J17" s="32">
        <v>224</v>
      </c>
      <c r="K17" s="19"/>
    </row>
    <row r="18" spans="1:11" ht="12.75">
      <c r="A18" s="17"/>
      <c r="B18" s="11">
        <f>IF(C18&lt;&gt;"",NORMDIST(C18,Mean,Stdev,TRUE),"")</f>
      </c>
      <c r="C18" s="32"/>
      <c r="D18" s="18"/>
      <c r="E18" s="32"/>
      <c r="F18" s="11">
        <f>IF(E18&lt;&gt;"",1-NORMDIST(E18,Mean,Stdev,TRUE),"")</f>
      </c>
      <c r="G18" s="40"/>
      <c r="H18" s="32"/>
      <c r="I18" s="11">
        <f>IF(AND(H18&lt;&gt;"",J18&gt;H18),NORMDIST(J18,Mean,Stdev,TRUE)-NORMDIST(H18,Mean,Stdev,TRUE),"")</f>
      </c>
      <c r="J18" s="32"/>
      <c r="K18" s="19"/>
    </row>
    <row r="19" spans="1:11" ht="12.75">
      <c r="A19" s="17"/>
      <c r="B19" s="11">
        <f>IF(C19&lt;&gt;"",NORMDIST(C19,Mean,Stdev,TRUE),"")</f>
      </c>
      <c r="C19" s="32"/>
      <c r="D19" s="18"/>
      <c r="E19" s="32"/>
      <c r="F19" s="11">
        <f>IF(E19&lt;&gt;"",1-NORMDIST(E19,Mean,Stdev,TRUE),"")</f>
      </c>
      <c r="G19" s="3"/>
      <c r="H19" s="32"/>
      <c r="I19" s="11">
        <f>IF(AND(H19&lt;&gt;"",J19&gt;H19),NORMDIST(J19,Mean,Stdev,TRUE)-NORMDIST(H19,Mean,Stdev,TRUE),"")</f>
      </c>
      <c r="J19" s="32"/>
      <c r="K19" s="19"/>
    </row>
    <row r="20" spans="1:11" ht="12.75">
      <c r="A20" s="24"/>
      <c r="B20" s="12">
        <f>IF(C20&lt;&gt;"",NORMDIST(C20,Mean,Stdev,TRUE),"")</f>
      </c>
      <c r="C20" s="32"/>
      <c r="D20" s="41"/>
      <c r="E20" s="32"/>
      <c r="F20" s="12">
        <f>IF(E20&lt;&gt;"",1-NORMDIST(E20,Mean,Stdev,TRUE),"")</f>
      </c>
      <c r="G20" s="25"/>
      <c r="H20" s="32"/>
      <c r="I20" s="12">
        <f>IF(AND(H20&lt;&gt;"",J20&gt;H20),NORMDIST(J20,Mean,Stdev,TRUE)-NORMDIST(H20,Mean,Stdev,TRUE),"")</f>
      </c>
      <c r="J20" s="32"/>
      <c r="K20" s="26"/>
    </row>
    <row r="21" spans="2:6" ht="12.75">
      <c r="B21" s="5"/>
      <c r="C21" s="5"/>
      <c r="D21" s="5"/>
      <c r="E21" s="5"/>
      <c r="F21" s="5"/>
    </row>
    <row r="22" spans="1:11" ht="12.75">
      <c r="A22" s="13" t="s">
        <v>6</v>
      </c>
      <c r="B22" s="14"/>
      <c r="C22" s="14"/>
      <c r="D22" s="14"/>
      <c r="E22" s="14"/>
      <c r="F22" s="14"/>
      <c r="G22" s="15"/>
      <c r="H22" s="15"/>
      <c r="I22" s="15"/>
      <c r="J22" s="15"/>
      <c r="K22" s="16"/>
    </row>
    <row r="23" spans="1:11" ht="12.75">
      <c r="A23" s="17"/>
      <c r="B23" s="18"/>
      <c r="C23" s="18"/>
      <c r="D23" s="18"/>
      <c r="E23" s="18"/>
      <c r="F23" s="18"/>
      <c r="G23" s="3"/>
      <c r="H23" s="3"/>
      <c r="I23" s="3"/>
      <c r="J23" s="3"/>
      <c r="K23" s="19"/>
    </row>
    <row r="24" spans="1:11" ht="12.75">
      <c r="A24" s="17"/>
      <c r="B24" s="18"/>
      <c r="C24" s="18"/>
      <c r="D24" s="18"/>
      <c r="E24" s="18"/>
      <c r="F24" s="18"/>
      <c r="G24" s="3"/>
      <c r="H24" s="3"/>
      <c r="I24" s="3"/>
      <c r="J24" s="3"/>
      <c r="K24" s="19"/>
    </row>
    <row r="25" spans="1:11" ht="12.75">
      <c r="A25" s="17"/>
      <c r="B25" s="18"/>
      <c r="C25" s="18"/>
      <c r="D25" s="18"/>
      <c r="E25" s="18"/>
      <c r="F25" s="18"/>
      <c r="G25" s="3"/>
      <c r="H25" s="3"/>
      <c r="I25" s="3"/>
      <c r="J25" s="3"/>
      <c r="K25" s="19"/>
    </row>
    <row r="26" spans="1:11" ht="12.75">
      <c r="A26" s="17"/>
      <c r="B26" s="18"/>
      <c r="C26" s="18"/>
      <c r="D26" s="18"/>
      <c r="E26" s="18"/>
      <c r="F26" s="18"/>
      <c r="G26" s="3"/>
      <c r="H26" s="3"/>
      <c r="I26" s="3"/>
      <c r="J26" s="3"/>
      <c r="K26" s="19"/>
    </row>
    <row r="27" spans="1:11" ht="12.75">
      <c r="A27" s="17"/>
      <c r="B27" s="20"/>
      <c r="C27" s="20"/>
      <c r="D27" s="20"/>
      <c r="E27" s="20"/>
      <c r="F27" s="20"/>
      <c r="G27" s="3"/>
      <c r="H27" s="3"/>
      <c r="I27" s="3"/>
      <c r="J27" s="3"/>
      <c r="K27" s="19"/>
    </row>
    <row r="28" spans="1:11" ht="12.75">
      <c r="A28" s="17"/>
      <c r="B28" s="10" t="s">
        <v>3</v>
      </c>
      <c r="C28" s="6" t="s">
        <v>2</v>
      </c>
      <c r="D28" s="3"/>
      <c r="E28" s="6" t="s">
        <v>2</v>
      </c>
      <c r="F28" s="10" t="s">
        <v>4</v>
      </c>
      <c r="G28" s="3"/>
      <c r="H28" s="53" t="s">
        <v>7</v>
      </c>
      <c r="I28" s="53"/>
      <c r="J28" s="53"/>
      <c r="K28" s="19"/>
    </row>
    <row r="29" spans="1:11" ht="15.75">
      <c r="A29" s="17"/>
      <c r="B29" s="32">
        <v>0.9</v>
      </c>
      <c r="C29" s="21">
        <f>IF(B29&lt;&gt;"",NORMINV(B29,Mean,Stdev),"")</f>
        <v>221.9223273483169</v>
      </c>
      <c r="D29" s="3"/>
      <c r="E29" s="21">
        <f>IF(F29&lt;&gt;"",NORMINV(1-F29,Mean,Stdev),"")</f>
        <v>218.0776726516831</v>
      </c>
      <c r="F29" s="32">
        <v>0.9</v>
      </c>
      <c r="G29" s="3"/>
      <c r="H29" s="6" t="s">
        <v>10</v>
      </c>
      <c r="I29" s="10" t="s">
        <v>11</v>
      </c>
      <c r="J29" s="6" t="s">
        <v>12</v>
      </c>
      <c r="K29" s="19"/>
    </row>
    <row r="30" spans="1:11" ht="12.75">
      <c r="A30" s="17"/>
      <c r="B30" s="32"/>
      <c r="C30" s="21">
        <f>IF(B30&lt;&gt;"",NORMINV(B30,Mean,Stdev),"")</f>
      </c>
      <c r="D30" s="3"/>
      <c r="E30" s="21">
        <f>IF(F30&lt;&gt;"",NORMINV(1-F30,Mean,Stdev),"")</f>
      </c>
      <c r="F30" s="32"/>
      <c r="G30" s="3"/>
      <c r="H30" s="22">
        <f>IF(I30&lt;&gt;"",NORMINV((1-I30)/2,Mean,Stdev),"")</f>
        <v>216.13625604467663</v>
      </c>
      <c r="I30" s="32">
        <v>0.99</v>
      </c>
      <c r="J30" s="22">
        <f>IF(I30&lt;&gt;"",2*Mean-H30,"")</f>
        <v>223.86374395532337</v>
      </c>
      <c r="K30" s="19"/>
    </row>
    <row r="31" spans="1:11" ht="12.75">
      <c r="A31" s="17"/>
      <c r="B31" s="32"/>
      <c r="C31" s="21">
        <f>IF(B31&lt;&gt;"",NORMINV(B31,Mean,Stdev),"")</f>
      </c>
      <c r="D31" s="3"/>
      <c r="E31" s="21">
        <f>IF(F31&lt;&gt;"",NORMINV(1-F31,Mean,Stdev),"")</f>
      </c>
      <c r="F31" s="32"/>
      <c r="G31" s="3"/>
      <c r="H31" s="22">
        <f>IF(I31&lt;&gt;"",NORMINV((1-I31)/2,Mean,Stdev),"")</f>
        <v>217.0600540231899</v>
      </c>
      <c r="I31" s="32">
        <v>0.95</v>
      </c>
      <c r="J31" s="22">
        <f>IF(I31&lt;&gt;"",2*Mean-H31,"")</f>
        <v>222.9399459768101</v>
      </c>
      <c r="K31" s="19"/>
    </row>
    <row r="32" spans="1:11" ht="12.75">
      <c r="A32" s="17"/>
      <c r="B32" s="32"/>
      <c r="C32" s="23">
        <f>IF(B32&lt;&gt;"",NORMINV(B32,Mean,Stdev),"")</f>
      </c>
      <c r="D32" s="3"/>
      <c r="E32" s="21">
        <f>IF(F32&lt;&gt;"",NORMINV(1-F32,Mean,Stdev),"")</f>
      </c>
      <c r="F32" s="32"/>
      <c r="G32" s="3"/>
      <c r="H32" s="22">
        <f>IF(I32&lt;&gt;"",NORMINV((1-I32)/2,Mean,Stdev),"")</f>
        <v>217.5327195595728</v>
      </c>
      <c r="I32" s="32">
        <v>0.9</v>
      </c>
      <c r="J32" s="22">
        <f>IF(I32&lt;&gt;"",2*Mean-H32,"")</f>
        <v>222.4672804404272</v>
      </c>
      <c r="K32" s="19"/>
    </row>
    <row r="33" spans="1:11" ht="12.75">
      <c r="A33" s="17"/>
      <c r="B33" s="32"/>
      <c r="C33" s="23">
        <f>IF(B33&lt;&gt;"",NORMINV(B33,Mean,Stdev),"")</f>
      </c>
      <c r="D33" s="3"/>
      <c r="E33" s="21">
        <f>IF(F33&lt;&gt;"",NORMINV(1-F33,Mean,Stdev),"")</f>
      </c>
      <c r="F33" s="32"/>
      <c r="G33" s="3"/>
      <c r="H33" s="22">
        <f>IF(I33&lt;&gt;"",NORMINV((1-I33)/2,Mean,Stdev),"")</f>
      </c>
      <c r="I33" s="32"/>
      <c r="J33" s="22">
        <f>IF(I33&lt;&gt;"",2*Mean-H33,"")</f>
      </c>
      <c r="K33" s="19"/>
    </row>
    <row r="34" spans="1:11" ht="12.7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6"/>
    </row>
  </sheetData>
  <sheetProtection sheet="1" objects="1" scenarios="1"/>
  <mergeCells count="1">
    <mergeCell ref="H28:J28"/>
  </mergeCells>
  <printOptions/>
  <pageMargins left="0.75" right="0.75" top="1" bottom="1" header="0.5" footer="0.5"/>
  <pageSetup orientation="portrait" r:id="rId9"/>
  <headerFooter alignWithMargins="0">
    <oddHeader>&amp;C&amp;F</oddHeader>
    <oddFooter>&amp;CPage &amp;P</oddFooter>
  </headerFooter>
  <legacyDrawing r:id="rId8"/>
  <oleObjects>
    <oleObject progId="Paint.Picture" shapeId="718844" r:id="rId2"/>
    <oleObject progId="Paint.Picture" shapeId="723547" r:id="rId3"/>
    <oleObject progId="Paint.Picture" shapeId="728367" r:id="rId4"/>
    <oleObject progId="Paint.Picture" shapeId="747936" r:id="rId5"/>
    <oleObject progId="Paint.Picture" shapeId="755733" r:id="rId6"/>
    <oleObject progId="Paint.Picture" shapeId="778132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PageLayoutView="0" workbookViewId="0" topLeftCell="A1">
      <selection activeCell="N16" sqref="N16"/>
    </sheetView>
  </sheetViews>
  <sheetFormatPr defaultColWidth="9.140625" defaultRowHeight="12.75"/>
  <cols>
    <col min="1" max="1" width="2.28125" style="1" customWidth="1"/>
    <col min="2" max="2" width="8.57421875" style="1" customWidth="1"/>
    <col min="3" max="3" width="8.140625" style="1" customWidth="1"/>
    <col min="4" max="4" width="2.140625" style="1" customWidth="1"/>
    <col min="5" max="6" width="8.421875" style="1" customWidth="1"/>
    <col min="7" max="7" width="2.421875" style="1" customWidth="1"/>
    <col min="8" max="8" width="9.140625" style="1" customWidth="1"/>
    <col min="9" max="9" width="11.57421875" style="1" customWidth="1"/>
    <col min="10" max="10" width="9.7109375" style="1" customWidth="1"/>
    <col min="11" max="11" width="2.140625" style="1" customWidth="1"/>
    <col min="12" max="12" width="7.7109375" style="1" customWidth="1"/>
    <col min="13" max="13" width="9.140625" style="1" customWidth="1"/>
    <col min="14" max="14" width="9.00390625" style="1" customWidth="1"/>
    <col min="15" max="15" width="4.28125" style="1" hidden="1" customWidth="1"/>
    <col min="16" max="16384" width="9.140625" style="1" customWidth="1"/>
  </cols>
  <sheetData>
    <row r="1" spans="1:15" ht="15.75">
      <c r="A1" s="4" t="s">
        <v>20</v>
      </c>
      <c r="E1" s="3"/>
      <c r="I1" s="30" t="s">
        <v>24</v>
      </c>
      <c r="J1" s="31"/>
      <c r="O1" s="1" t="s">
        <v>15</v>
      </c>
    </row>
    <row r="2" spans="1:15" ht="12.75">
      <c r="A2"/>
      <c r="O2" s="1" t="s">
        <v>16</v>
      </c>
    </row>
    <row r="3" spans="1:15" ht="12.75">
      <c r="A3" s="13" t="s">
        <v>22</v>
      </c>
      <c r="B3" s="15"/>
      <c r="C3" s="15"/>
      <c r="D3" s="15"/>
      <c r="E3" s="15"/>
      <c r="F3" s="15"/>
      <c r="G3" s="15"/>
      <c r="H3" s="15"/>
      <c r="I3" s="16"/>
      <c r="O3" s="1">
        <v>2</v>
      </c>
    </row>
    <row r="4" spans="1:9" ht="12.75">
      <c r="A4" s="17"/>
      <c r="C4"/>
      <c r="D4" s="3"/>
      <c r="E4" s="43" t="s">
        <v>21</v>
      </c>
      <c r="F4"/>
      <c r="G4"/>
      <c r="H4"/>
      <c r="I4" s="44"/>
    </row>
    <row r="5" spans="1:9" ht="12.75">
      <c r="A5" s="24"/>
      <c r="B5" s="25"/>
      <c r="C5" s="42"/>
      <c r="D5" s="25"/>
      <c r="E5" s="32">
        <v>0.25</v>
      </c>
      <c r="F5" s="25"/>
      <c r="G5" s="25"/>
      <c r="H5" s="25"/>
      <c r="I5" s="26"/>
    </row>
    <row r="6" ht="12.75">
      <c r="E6" s="3"/>
    </row>
    <row r="7" spans="1:9" ht="12.75">
      <c r="A7" s="34" t="s">
        <v>13</v>
      </c>
      <c r="B7" s="15"/>
      <c r="C7" s="15"/>
      <c r="D7" s="35" t="s">
        <v>23</v>
      </c>
      <c r="E7" s="15"/>
      <c r="F7" s="15"/>
      <c r="G7" s="15"/>
      <c r="H7" s="15"/>
      <c r="I7" s="16"/>
    </row>
    <row r="8" spans="1:9" ht="12.75">
      <c r="A8" s="36" t="s">
        <v>5</v>
      </c>
      <c r="B8" s="32">
        <v>100</v>
      </c>
      <c r="C8" s="3"/>
      <c r="D8" s="3"/>
      <c r="E8" s="6" t="s">
        <v>0</v>
      </c>
      <c r="F8" s="6" t="s">
        <v>1</v>
      </c>
      <c r="G8" s="3"/>
      <c r="H8" s="3"/>
      <c r="I8" s="19"/>
    </row>
    <row r="9" spans="1:10" ht="12.75">
      <c r="A9" s="24"/>
      <c r="B9" s="25"/>
      <c r="C9" s="25"/>
      <c r="D9" s="25"/>
      <c r="E9" s="27">
        <f>E5</f>
        <v>0.25</v>
      </c>
      <c r="F9" s="27">
        <f>SQRT(E5*(1-E5)/B8)</f>
        <v>0.04330127018922193</v>
      </c>
      <c r="G9" s="25"/>
      <c r="H9" s="25"/>
      <c r="I9" s="26"/>
      <c r="J9" s="7"/>
    </row>
    <row r="10" spans="5:10" ht="12.75">
      <c r="E10" s="28"/>
      <c r="F10" s="28"/>
      <c r="J10" s="7"/>
    </row>
    <row r="11" spans="1:11" s="2" customFormat="1" ht="15.75" customHeight="1">
      <c r="A11" s="34"/>
      <c r="B11" s="35"/>
      <c r="C11" s="35"/>
      <c r="D11" s="35"/>
      <c r="E11" s="47" t="s">
        <v>26</v>
      </c>
      <c r="F11" s="35"/>
      <c r="G11" s="35"/>
      <c r="H11" s="35"/>
      <c r="I11" s="37"/>
      <c r="J11" s="35"/>
      <c r="K11" s="38"/>
    </row>
    <row r="12" spans="1:11" s="2" customFormat="1" ht="15.75" customHeight="1">
      <c r="A12" s="48"/>
      <c r="B12" s="39"/>
      <c r="C12" s="39"/>
      <c r="D12" s="39"/>
      <c r="E12" s="49"/>
      <c r="F12" s="39"/>
      <c r="G12" s="39"/>
      <c r="H12" s="39"/>
      <c r="I12" s="20"/>
      <c r="J12" s="39"/>
      <c r="K12" s="50"/>
    </row>
    <row r="13" spans="1:11" ht="12.75">
      <c r="A13" s="17"/>
      <c r="B13" s="3"/>
      <c r="C13" s="3"/>
      <c r="D13" s="3"/>
      <c r="E13" s="3"/>
      <c r="F13" s="3"/>
      <c r="G13" s="3"/>
      <c r="H13" s="3"/>
      <c r="I13" s="20"/>
      <c r="J13" s="3"/>
      <c r="K13" s="19"/>
    </row>
    <row r="14" spans="1:11" ht="12.75">
      <c r="A14" s="17"/>
      <c r="B14" s="3"/>
      <c r="C14" s="3"/>
      <c r="D14" s="3"/>
      <c r="E14" s="3"/>
      <c r="F14" s="3"/>
      <c r="G14" s="3"/>
      <c r="H14" s="3"/>
      <c r="I14" s="20"/>
      <c r="J14" s="3"/>
      <c r="K14" s="19"/>
    </row>
    <row r="15" spans="1:11" ht="12.75">
      <c r="A15" s="17"/>
      <c r="B15" s="3"/>
      <c r="C15" s="3"/>
      <c r="D15" s="3"/>
      <c r="E15" s="3"/>
      <c r="F15" s="3"/>
      <c r="G15" s="3"/>
      <c r="H15" s="3"/>
      <c r="I15" s="20"/>
      <c r="J15" s="3"/>
      <c r="K15" s="19"/>
    </row>
    <row r="16" spans="1:11" ht="12.75">
      <c r="A16" s="17"/>
      <c r="B16" s="3"/>
      <c r="C16" s="3"/>
      <c r="D16" s="3"/>
      <c r="E16" s="3"/>
      <c r="F16" s="3"/>
      <c r="G16" s="3"/>
      <c r="H16" s="3"/>
      <c r="I16" s="20"/>
      <c r="J16" s="3"/>
      <c r="K16" s="19"/>
    </row>
    <row r="17" spans="1:11" ht="15.75">
      <c r="A17" s="17"/>
      <c r="B17" s="8" t="s">
        <v>3</v>
      </c>
      <c r="C17" s="9" t="s">
        <v>2</v>
      </c>
      <c r="D17" s="39"/>
      <c r="E17" s="9" t="s">
        <v>2</v>
      </c>
      <c r="F17" s="8" t="s">
        <v>4</v>
      </c>
      <c r="G17" s="39"/>
      <c r="H17" s="6" t="s">
        <v>10</v>
      </c>
      <c r="I17" s="45" t="s">
        <v>25</v>
      </c>
      <c r="J17" s="6" t="s">
        <v>12</v>
      </c>
      <c r="K17" s="19"/>
    </row>
    <row r="18" spans="1:11" ht="12.75">
      <c r="A18" s="17"/>
      <c r="B18" s="11">
        <f>IF(C18&lt;&gt;"",NORMDIST(C18,Mean,Stdev,TRUE),"")</f>
        <v>0.2442111583112968</v>
      </c>
      <c r="C18" s="32">
        <v>0.22</v>
      </c>
      <c r="D18" s="3"/>
      <c r="E18" s="32">
        <v>0.2</v>
      </c>
      <c r="F18" s="11">
        <f>IF(E18&lt;&gt;"",1-NORMDIST(E18,Mean,Stdev,TRUE),"")</f>
        <v>0.8758934605050381</v>
      </c>
      <c r="G18" s="3"/>
      <c r="H18" s="32">
        <v>0.2</v>
      </c>
      <c r="I18" s="11">
        <f>IF(AND(H18&lt;&gt;"",J18&gt;H18),NORMDIST(J18,Mean,Stdev,TRUE)-NORMDIST(H18,Mean,Stdev,TRUE),"")</f>
        <v>0.28457412619762645</v>
      </c>
      <c r="J18" s="32">
        <v>0.24</v>
      </c>
      <c r="K18" s="19"/>
    </row>
    <row r="19" spans="1:11" ht="12.75">
      <c r="A19" s="17"/>
      <c r="B19" s="11">
        <f>IF(C19&lt;&gt;"",NORMDIST(C19,Mean,Stdev,TRUE),"")</f>
      </c>
      <c r="C19" s="32"/>
      <c r="D19" s="18"/>
      <c r="E19" s="32"/>
      <c r="F19" s="11">
        <f>IF(E19&lt;&gt;"",1-NORMDIST(E19,Mean,Stdev,TRUE),"")</f>
      </c>
      <c r="G19" s="40"/>
      <c r="H19" s="32"/>
      <c r="I19" s="11">
        <f>IF(AND(H19&lt;&gt;"",J19&gt;H19),NORMDIST(J19,Mean,Stdev,TRUE)-NORMDIST(H19,Mean,Stdev,TRUE),"")</f>
      </c>
      <c r="J19" s="32"/>
      <c r="K19" s="19"/>
    </row>
    <row r="20" spans="1:11" ht="12.75">
      <c r="A20" s="17"/>
      <c r="B20" s="11">
        <f>IF(C20&lt;&gt;"",NORMDIST(C20,Mean,Stdev,TRUE),"")</f>
      </c>
      <c r="C20" s="32"/>
      <c r="D20" s="18"/>
      <c r="E20" s="32"/>
      <c r="F20" s="11">
        <f>IF(E20&lt;&gt;"",1-NORMDIST(E20,Mean,Stdev,TRUE),"")</f>
      </c>
      <c r="G20" s="3"/>
      <c r="H20" s="32"/>
      <c r="I20" s="11">
        <f>IF(AND(H20&lt;&gt;"",J20&gt;H20),NORMDIST(J20,Mean,Stdev,TRUE)-NORMDIST(H20,Mean,Stdev,TRUE),"")</f>
      </c>
      <c r="J20" s="32"/>
      <c r="K20" s="19"/>
    </row>
    <row r="21" spans="1:11" ht="12.75">
      <c r="A21" s="24"/>
      <c r="B21" s="12">
        <f>IF(C21&lt;&gt;"",NORMDIST(C21,Mean,Stdev,TRUE),"")</f>
      </c>
      <c r="C21" s="32"/>
      <c r="D21" s="41"/>
      <c r="E21" s="32"/>
      <c r="F21" s="12">
        <f>IF(E21&lt;&gt;"",1-NORMDIST(E21,Mean,Stdev,TRUE),"")</f>
      </c>
      <c r="G21" s="25"/>
      <c r="H21" s="32"/>
      <c r="I21" s="12">
        <f>IF(AND(H21&lt;&gt;"",J21&gt;H21),NORMDIST(J21,Mean,Stdev,TRUE)-NORMDIST(H21,Mean,Stdev,TRUE),"")</f>
      </c>
      <c r="J21" s="32"/>
      <c r="K21" s="26"/>
    </row>
    <row r="22" spans="2:6" ht="12.75">
      <c r="B22" s="5"/>
      <c r="C22" s="5"/>
      <c r="D22" s="5"/>
      <c r="E22" s="5"/>
      <c r="F22" s="5"/>
    </row>
    <row r="23" spans="1:11" ht="12.75">
      <c r="A23" s="13" t="s">
        <v>6</v>
      </c>
      <c r="B23" s="14"/>
      <c r="C23" s="14"/>
      <c r="D23" s="14"/>
      <c r="E23" s="47" t="s">
        <v>26</v>
      </c>
      <c r="F23" s="14"/>
      <c r="G23" s="15"/>
      <c r="H23" s="15"/>
      <c r="I23" s="15"/>
      <c r="J23" s="15"/>
      <c r="K23" s="16"/>
    </row>
    <row r="24" spans="1:11" ht="12.75">
      <c r="A24" s="17"/>
      <c r="B24" s="18"/>
      <c r="C24" s="18"/>
      <c r="D24" s="18"/>
      <c r="E24" s="18"/>
      <c r="F24" s="18"/>
      <c r="G24" s="3"/>
      <c r="H24" s="3"/>
      <c r="I24" s="3"/>
      <c r="J24" s="3"/>
      <c r="K24" s="19"/>
    </row>
    <row r="25" spans="1:11" ht="12.75">
      <c r="A25" s="17"/>
      <c r="B25" s="18"/>
      <c r="C25" s="18"/>
      <c r="D25" s="18"/>
      <c r="E25" s="18"/>
      <c r="F25" s="18"/>
      <c r="G25" s="3"/>
      <c r="H25" s="3"/>
      <c r="I25" s="3"/>
      <c r="J25" s="3"/>
      <c r="K25" s="19"/>
    </row>
    <row r="26" spans="1:11" ht="12.75">
      <c r="A26" s="17"/>
      <c r="B26" s="18"/>
      <c r="C26" s="18"/>
      <c r="D26" s="18"/>
      <c r="E26" s="18"/>
      <c r="F26" s="18"/>
      <c r="G26" s="3"/>
      <c r="H26" s="3"/>
      <c r="I26" s="3"/>
      <c r="J26" s="3"/>
      <c r="K26" s="19"/>
    </row>
    <row r="27" spans="1:11" ht="12.75">
      <c r="A27" s="17"/>
      <c r="B27" s="18"/>
      <c r="C27" s="18"/>
      <c r="D27" s="18"/>
      <c r="E27" s="18"/>
      <c r="F27" s="18"/>
      <c r="G27" s="3"/>
      <c r="H27" s="3"/>
      <c r="I27" s="3"/>
      <c r="J27" s="3"/>
      <c r="K27" s="19"/>
    </row>
    <row r="28" spans="1:11" ht="12.75">
      <c r="A28" s="17"/>
      <c r="B28" s="20"/>
      <c r="C28" s="20"/>
      <c r="D28" s="20"/>
      <c r="E28" s="20"/>
      <c r="F28" s="20"/>
      <c r="G28" s="3"/>
      <c r="H28" s="3"/>
      <c r="I28" s="3"/>
      <c r="J28" s="3"/>
      <c r="K28" s="19"/>
    </row>
    <row r="29" spans="1:11" ht="12.75">
      <c r="A29" s="17"/>
      <c r="B29" s="10" t="s">
        <v>3</v>
      </c>
      <c r="C29" s="6" t="s">
        <v>2</v>
      </c>
      <c r="D29" s="3"/>
      <c r="E29" s="6" t="s">
        <v>2</v>
      </c>
      <c r="F29" s="10" t="s">
        <v>4</v>
      </c>
      <c r="G29" s="3"/>
      <c r="H29" s="53" t="s">
        <v>7</v>
      </c>
      <c r="I29" s="53"/>
      <c r="J29" s="53"/>
      <c r="K29" s="19"/>
    </row>
    <row r="30" spans="1:11" ht="15.75">
      <c r="A30" s="17"/>
      <c r="B30" s="32">
        <v>0.85</v>
      </c>
      <c r="C30" s="12">
        <f>IF(B30&lt;&gt;"",NORMINV(B30,Mean,Stdev),"")</f>
        <v>0.2948788822316017</v>
      </c>
      <c r="D30" s="3"/>
      <c r="E30" s="12">
        <f>IF(F30&lt;&gt;"",NORMINV(1-F30,Mean,Stdev),"")</f>
        <v>0.2051211177683983</v>
      </c>
      <c r="F30" s="32">
        <v>0.85</v>
      </c>
      <c r="G30" s="3"/>
      <c r="H30" s="6" t="s">
        <v>10</v>
      </c>
      <c r="I30" s="45" t="s">
        <v>25</v>
      </c>
      <c r="J30" s="6" t="s">
        <v>12</v>
      </c>
      <c r="K30" s="19"/>
    </row>
    <row r="31" spans="1:11" ht="12.75">
      <c r="A31" s="17"/>
      <c r="B31" s="32"/>
      <c r="C31" s="21">
        <f>IF(B31&lt;&gt;"",NORMINV(B31,Mean,Stdev),"")</f>
      </c>
      <c r="D31" s="3"/>
      <c r="E31" s="21">
        <f>IF(F31&lt;&gt;"",NORMINV(1-F31,Mean,Stdev),"")</f>
      </c>
      <c r="F31" s="32"/>
      <c r="G31" s="3"/>
      <c r="H31" s="46">
        <f>IF(I31&lt;&gt;"",NORMINV((1-I31)/2,Mean,Stdev),"")</f>
        <v>0.13846331936571304</v>
      </c>
      <c r="I31" s="32">
        <v>0.99</v>
      </c>
      <c r="J31" s="46">
        <f>IF(I31&lt;&gt;"",2*Mean-H31,"")</f>
        <v>0.36153668063428696</v>
      </c>
      <c r="K31" s="19"/>
    </row>
    <row r="32" spans="1:11" ht="12.75">
      <c r="A32" s="17"/>
      <c r="B32" s="32"/>
      <c r="C32" s="21">
        <f>IF(B32&lt;&gt;"",NORMINV(B32,Mean,Stdev),"")</f>
      </c>
      <c r="D32" s="3"/>
      <c r="E32" s="21">
        <f>IF(F32&lt;&gt;"",NORMINV(1-F32,Mean,Stdev),"")</f>
      </c>
      <c r="F32" s="32"/>
      <c r="G32" s="3"/>
      <c r="H32" s="46">
        <f>IF(I32&lt;&gt;"",NORMINV((1-I32)/2,Mean,Stdev),"")</f>
        <v>0.1651310699442871</v>
      </c>
      <c r="I32" s="32">
        <v>0.95</v>
      </c>
      <c r="J32" s="46">
        <f>IF(I32&lt;&gt;"",2*Mean-H32,"")</f>
        <v>0.3348689300557129</v>
      </c>
      <c r="K32" s="19"/>
    </row>
    <row r="33" spans="1:11" ht="12.75">
      <c r="A33" s="17"/>
      <c r="B33" s="32"/>
      <c r="C33" s="23">
        <f>IF(B33&lt;&gt;"",NORMINV(B33,Mean,Stdev),"")</f>
      </c>
      <c r="D33" s="3"/>
      <c r="E33" s="21">
        <f>IF(F33&lt;&gt;"",NORMINV(1-F33,Mean,Stdev),"")</f>
      </c>
      <c r="F33" s="32"/>
      <c r="G33" s="3"/>
      <c r="H33" s="46">
        <f>IF(I33&lt;&gt;"",NORMINV((1-I33)/2,Mean,Stdev),"")</f>
        <v>0.17877574867765256</v>
      </c>
      <c r="I33" s="32">
        <v>0.9</v>
      </c>
      <c r="J33" s="46">
        <f>IF(I33&lt;&gt;"",2*Mean-H33,"")</f>
        <v>0.32122425132234744</v>
      </c>
      <c r="K33" s="19"/>
    </row>
    <row r="34" spans="1:11" ht="12.75">
      <c r="A34" s="17"/>
      <c r="B34" s="32"/>
      <c r="C34" s="23">
        <f>IF(B34&lt;&gt;"",NORMINV(B34,Mean,Stdev),"")</f>
      </c>
      <c r="D34" s="3"/>
      <c r="E34" s="21">
        <f>IF(F34&lt;&gt;"",NORMINV(1-F34,Mean,Stdev),"")</f>
      </c>
      <c r="F34" s="32"/>
      <c r="G34" s="3"/>
      <c r="H34" s="46">
        <f>IF(I34&lt;&gt;"",NORMINV((1-I34)/2,Mean,Stdev),"")</f>
      </c>
      <c r="I34" s="32"/>
      <c r="J34" s="46">
        <f>IF(I34&lt;&gt;"",2*Mean-H34,"")</f>
      </c>
      <c r="K34" s="19"/>
    </row>
    <row r="35" spans="1:11" ht="12.7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6"/>
    </row>
  </sheetData>
  <sheetProtection sheet="1" objects="1" scenarios="1"/>
  <mergeCells count="1">
    <mergeCell ref="H29:J29"/>
  </mergeCells>
  <printOptions/>
  <pageMargins left="0.75" right="0.75" top="1" bottom="1" header="0.5" footer="0.5"/>
  <pageSetup orientation="portrait" r:id="rId9"/>
  <headerFooter alignWithMargins="0">
    <oddHeader>&amp;C&amp;F</oddHeader>
    <oddFooter>&amp;CPage &amp;P</oddFooter>
  </headerFooter>
  <legacyDrawing r:id="rId8"/>
  <oleObjects>
    <oleObject progId="Paint.Picture" shapeId="1660693" r:id="rId2"/>
    <oleObject progId="Paint.Picture" shapeId="1660695" r:id="rId3"/>
    <oleObject progId="Paint.Picture" shapeId="1660696" r:id="rId4"/>
    <oleObject progId="Paint.Picture" shapeId="1660697" r:id="rId5"/>
    <oleObject progId="Paint.Picture" shapeId="1660698" r:id="rId6"/>
    <oleObject progId="Paint.Picture" shapeId="166069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saeedeh</cp:lastModifiedBy>
  <cp:lastPrinted>2000-12-02T23:06:54Z</cp:lastPrinted>
  <dcterms:created xsi:type="dcterms:W3CDTF">1998-07-02T06:12:30Z</dcterms:created>
  <dcterms:modified xsi:type="dcterms:W3CDTF">2007-06-05T23:10:29Z</dcterms:modified>
  <cp:category/>
  <cp:version/>
  <cp:contentType/>
  <cp:contentStatus/>
</cp:coreProperties>
</file>