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40" windowHeight="8895" activeTab="1"/>
  </bookViews>
  <sheets>
    <sheet name="Sample Data" sheetId="1" r:id="rId1"/>
    <sheet name="Sample stats" sheetId="2" r:id="rId2"/>
  </sheets>
  <definedNames>
    <definedName name="Diff" localSheetId="1">'Sample stats'!Sample1-'Sample stats'!Sample2</definedName>
    <definedName name="Diff">Sample1-Sample2</definedName>
    <definedName name="_xlnm.Print_Area" localSheetId="0">'Sample Data'!$A$1:$S$16</definedName>
    <definedName name="_xlnm.Print_Area" localSheetId="1">'Sample stats'!$A$1:$P$15</definedName>
    <definedName name="Sample1" localSheetId="1">OFFSET('Sample stats'!#REF!,0,0,COUNT('Sample stats'!#REF!),1)</definedName>
    <definedName name="Sample1">OFFSET('Sample Data'!$B$5,0,0,COUNT('Sample Data'!$B$5:$B$104),1)</definedName>
    <definedName name="Sample2" localSheetId="1">OFFSET('Sample stats'!#REF!,0,0,COUNT('Sample stats'!#REF!),1)</definedName>
    <definedName name="Sample2">OFFSET('Sample Data'!$C$5,0,0,COUNT('Sample Data'!$C$5:$C$104),1)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B3" authorId="0">
      <text>
        <r>
          <rPr>
            <sz val="8"/>
            <rFont val="Tahoma"/>
            <family val="2"/>
          </rPr>
          <t>Enter the name for the sample here.</t>
        </r>
      </text>
    </comment>
    <comment ref="C3" authorId="0">
      <text>
        <r>
          <rPr>
            <sz val="8"/>
            <rFont val="Tahoma"/>
            <family val="2"/>
          </rPr>
          <t>Enter the name for the sample here.</t>
        </r>
      </text>
    </comment>
  </commentList>
</comments>
</file>

<file path=xl/sharedStrings.xml><?xml version="1.0" encoding="utf-8"?>
<sst xmlns="http://schemas.openxmlformats.org/spreadsheetml/2006/main" count="65" uniqueCount="35">
  <si>
    <t>Paired Difference Test</t>
  </si>
  <si>
    <t>Sample1</t>
  </si>
  <si>
    <t>Sample2</t>
  </si>
  <si>
    <t>Size</t>
  </si>
  <si>
    <t>n</t>
  </si>
  <si>
    <t>Assumption</t>
  </si>
  <si>
    <t>Average Difference</t>
  </si>
  <si>
    <t>Populations Normal</t>
  </si>
  <si>
    <t>Stdev. of Difference</t>
  </si>
  <si>
    <r>
      <t>Note</t>
    </r>
    <r>
      <rPr>
        <sz val="10"/>
        <color indexed="14"/>
        <rFont val="Arial"/>
        <family val="2"/>
      </rPr>
      <t>: Difference has been defined as</t>
    </r>
  </si>
  <si>
    <t>Test Statistic</t>
  </si>
  <si>
    <t>t</t>
  </si>
  <si>
    <t>Sample1 - Sample2</t>
  </si>
  <si>
    <t>df</t>
  </si>
  <si>
    <r>
      <t>m</t>
    </r>
    <r>
      <rPr>
        <vertAlign val="subscript"/>
        <sz val="10"/>
        <rFont val="Arial"/>
        <family val="2"/>
      </rPr>
      <t>D</t>
    </r>
  </si>
  <si>
    <r>
      <t>s</t>
    </r>
    <r>
      <rPr>
        <vertAlign val="subscript"/>
        <sz val="10"/>
        <rFont val="Arial"/>
        <family val="2"/>
      </rPr>
      <t>D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</si>
  <si>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0"/>
      </rPr>
      <t xml:space="preserve">: </t>
    </r>
    <r>
      <rPr>
        <b/>
        <sz val="10"/>
        <rFont val="Symbol"/>
        <family val="1"/>
      </rPr>
      <t>m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Symbol"/>
        <family val="1"/>
      </rPr>
      <t>- m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= 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</si>
  <si>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0"/>
      </rPr>
      <t xml:space="preserve">: </t>
    </r>
    <r>
      <rPr>
        <b/>
        <sz val="10"/>
        <rFont val="Symbol"/>
        <family val="1"/>
      </rPr>
      <t>m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Symbol"/>
        <family val="1"/>
      </rPr>
      <t>- m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&gt;= 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</si>
  <si>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0"/>
      </rPr>
      <t xml:space="preserve">: </t>
    </r>
    <r>
      <rPr>
        <b/>
        <sz val="10"/>
        <rFont val="Symbol"/>
        <family val="1"/>
      </rPr>
      <t>m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Symbol"/>
        <family val="1"/>
      </rPr>
      <t>- m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&lt;= </t>
    </r>
  </si>
  <si>
    <t>Data</t>
  </si>
  <si>
    <t>Confidence Intervals for the Difference in Means</t>
  </si>
  <si>
    <t>Confidence Interval</t>
  </si>
  <si>
    <r>
      <t xml:space="preserve">(1 - 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>)</t>
    </r>
  </si>
  <si>
    <t>=</t>
  </si>
  <si>
    <t>[</t>
  </si>
  <si>
    <t>,</t>
  </si>
  <si>
    <t>]</t>
  </si>
  <si>
    <t>Null Hypothesis</t>
  </si>
  <si>
    <r>
      <t>p</t>
    </r>
    <r>
      <rPr>
        <b/>
        <sz val="10"/>
        <rFont val="Arial"/>
        <family val="2"/>
      </rPr>
      <t>-value</t>
    </r>
  </si>
  <si>
    <r>
      <t xml:space="preserve">At an </t>
    </r>
    <r>
      <rPr>
        <b/>
        <sz val="10"/>
        <rFont val="Symbol"/>
        <family val="1"/>
      </rPr>
      <t>a</t>
    </r>
    <r>
      <rPr>
        <b/>
        <sz val="10"/>
        <rFont val="Arial"/>
        <family val="0"/>
      </rPr>
      <t xml:space="preserve"> of</t>
    </r>
  </si>
  <si>
    <t>±</t>
  </si>
  <si>
    <t>Evidence</t>
  </si>
  <si>
    <t>Hypothesis Testing</t>
  </si>
  <si>
    <t>Current</t>
  </si>
  <si>
    <t>Previous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</si>
</sst>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12"/>
      <name val="Arial"/>
      <family val="2"/>
    </font>
    <font>
      <b/>
      <u val="single"/>
      <sz val="10"/>
      <color indexed="14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9" fontId="0" fillId="33" borderId="10" xfId="0" applyNumberForma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right"/>
    </xf>
    <xf numFmtId="0" fontId="0" fillId="33" borderId="12" xfId="0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10" xfId="0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Alignment="1" quotePrefix="1">
      <alignment horizontal="center"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1" fillId="33" borderId="10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/>
    </xf>
    <xf numFmtId="0" fontId="0" fillId="33" borderId="12" xfId="0" applyFill="1" applyBorder="1" applyAlignment="1" applyProtection="1">
      <alignment horizontal="left"/>
      <protection locked="0"/>
    </xf>
    <xf numFmtId="0" fontId="9" fillId="0" borderId="21" xfId="0" applyFont="1" applyBorder="1" applyAlignment="1" quotePrefix="1">
      <alignment horizontal="center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"/>
  <sheetViews>
    <sheetView showGridLines="0" zoomScalePageLayoutView="0" workbookViewId="0" topLeftCell="A1">
      <selection activeCell="V17" sqref="V17"/>
    </sheetView>
  </sheetViews>
  <sheetFormatPr defaultColWidth="9.140625" defaultRowHeight="12.75"/>
  <cols>
    <col min="1" max="1" width="4.00390625" style="0" customWidth="1"/>
    <col min="2" max="3" width="7.7109375" style="0" customWidth="1"/>
    <col min="4" max="4" width="4.00390625" style="0" customWidth="1"/>
    <col min="5" max="5" width="13.57421875" style="0" customWidth="1"/>
    <col min="6" max="6" width="7.8515625" style="0" customWidth="1"/>
    <col min="7" max="7" width="7.57421875" style="0" customWidth="1"/>
    <col min="8" max="8" width="8.28125" style="0" customWidth="1"/>
    <col min="9" max="9" width="2.140625" style="0" customWidth="1"/>
    <col min="10" max="10" width="7.7109375" style="0" customWidth="1"/>
    <col min="11" max="11" width="8.8515625" style="0" customWidth="1"/>
    <col min="12" max="12" width="3.140625" style="0" customWidth="1"/>
    <col min="13" max="13" width="8.57421875" style="0" customWidth="1"/>
    <col min="14" max="14" width="2.421875" style="0" customWidth="1"/>
    <col min="15" max="15" width="1.57421875" style="0" customWidth="1"/>
    <col min="16" max="16" width="8.57421875" style="0" customWidth="1"/>
    <col min="17" max="17" width="1.8515625" style="0" customWidth="1"/>
    <col min="18" max="18" width="7.8515625" style="0" customWidth="1"/>
    <col min="19" max="19" width="1.7109375" style="0" customWidth="1"/>
  </cols>
  <sheetData>
    <row r="1" spans="1:8" ht="15.75">
      <c r="A1" s="1" t="s">
        <v>0</v>
      </c>
      <c r="F1" s="31"/>
      <c r="G1" s="32"/>
      <c r="H1" s="33"/>
    </row>
    <row r="2" spans="2:8" ht="13.5" thickBot="1">
      <c r="B2" s="58" t="s">
        <v>19</v>
      </c>
      <c r="C2" s="58"/>
      <c r="H2" s="2"/>
    </row>
    <row r="3" spans="2:19" ht="12.75">
      <c r="B3" s="4" t="s">
        <v>33</v>
      </c>
      <c r="C3" s="4" t="s">
        <v>34</v>
      </c>
      <c r="D3" s="55" t="s">
        <v>31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</row>
    <row r="4" spans="2:19" ht="12.75">
      <c r="B4" s="56" t="s">
        <v>1</v>
      </c>
      <c r="C4" s="57" t="s">
        <v>2</v>
      </c>
      <c r="D4" s="17"/>
      <c r="E4" s="20" t="s">
        <v>3</v>
      </c>
      <c r="F4" s="5">
        <f>COUNT(Diff)</f>
        <v>16</v>
      </c>
      <c r="G4" s="21" t="s">
        <v>4</v>
      </c>
      <c r="H4" s="22" t="s">
        <v>5</v>
      </c>
      <c r="I4" s="2"/>
      <c r="J4" s="2"/>
      <c r="K4" s="2"/>
      <c r="L4" s="2"/>
      <c r="M4" s="2"/>
      <c r="N4" s="2"/>
      <c r="O4" s="2"/>
      <c r="P4" s="2"/>
      <c r="Q4" s="2"/>
      <c r="R4" s="2"/>
      <c r="S4" s="18"/>
    </row>
    <row r="5" spans="1:19" ht="15.75">
      <c r="A5">
        <v>1</v>
      </c>
      <c r="B5" s="4">
        <v>405</v>
      </c>
      <c r="C5" s="31">
        <v>334</v>
      </c>
      <c r="D5" s="17"/>
      <c r="E5" s="20" t="s">
        <v>6</v>
      </c>
      <c r="F5" s="5">
        <f>AVERAGE(Diff)</f>
        <v>32.8125</v>
      </c>
      <c r="G5" s="23" t="s">
        <v>14</v>
      </c>
      <c r="H5" s="24" t="s">
        <v>7</v>
      </c>
      <c r="I5" s="2"/>
      <c r="J5" s="2"/>
      <c r="K5" s="2"/>
      <c r="L5" s="2"/>
      <c r="M5" s="2"/>
      <c r="N5" s="2"/>
      <c r="O5" s="2"/>
      <c r="P5" s="2"/>
      <c r="Q5" s="2"/>
      <c r="R5" s="2"/>
      <c r="S5" s="18"/>
    </row>
    <row r="6" spans="1:19" ht="15.75">
      <c r="A6">
        <f>IF(B6&lt;&gt;"",1+A5,"")</f>
        <v>2</v>
      </c>
      <c r="B6" s="4">
        <v>125</v>
      </c>
      <c r="C6" s="31">
        <v>150</v>
      </c>
      <c r="D6" s="17"/>
      <c r="E6" s="20" t="s">
        <v>8</v>
      </c>
      <c r="F6" s="5">
        <f>STDEV(Diff)</f>
        <v>55.75328839330167</v>
      </c>
      <c r="G6" s="21" t="s">
        <v>15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8"/>
    </row>
    <row r="7" spans="1:19" ht="12.75">
      <c r="A7">
        <f aca="true" t="shared" si="0" ref="A7:A70">IF(B7&lt;&gt;"",1+A6,"")</f>
        <v>3</v>
      </c>
      <c r="B7" s="4">
        <v>540</v>
      </c>
      <c r="C7" s="31">
        <v>520</v>
      </c>
      <c r="D7" s="17"/>
      <c r="E7" s="2"/>
      <c r="F7" s="2"/>
      <c r="G7" s="2"/>
      <c r="H7" s="22" t="s">
        <v>9</v>
      </c>
      <c r="I7" s="2"/>
      <c r="J7" s="2"/>
      <c r="K7" s="2"/>
      <c r="L7" s="2"/>
      <c r="M7" s="2"/>
      <c r="N7" s="2"/>
      <c r="O7" s="2"/>
      <c r="P7" s="2"/>
      <c r="Q7" s="2"/>
      <c r="R7" s="2"/>
      <c r="S7" s="18"/>
    </row>
    <row r="8" spans="1:19" ht="12.75">
      <c r="A8">
        <f t="shared" si="0"/>
        <v>4</v>
      </c>
      <c r="B8" s="4">
        <v>100</v>
      </c>
      <c r="C8" s="31">
        <v>95</v>
      </c>
      <c r="D8" s="17"/>
      <c r="E8" s="25" t="s">
        <v>10</v>
      </c>
      <c r="F8" s="6">
        <f>(F5-F12)/(F6/SQRT(F4))</f>
        <v>2.3541212327086463</v>
      </c>
      <c r="G8" s="26" t="s">
        <v>11</v>
      </c>
      <c r="H8" s="2"/>
      <c r="I8" s="24" t="s">
        <v>12</v>
      </c>
      <c r="J8" s="2"/>
      <c r="K8" s="2"/>
      <c r="L8" s="2"/>
      <c r="M8" s="2"/>
      <c r="N8" s="2"/>
      <c r="O8" s="2"/>
      <c r="P8" s="2"/>
      <c r="Q8" s="2"/>
      <c r="R8" s="2"/>
      <c r="S8" s="18"/>
    </row>
    <row r="9" spans="1:19" ht="12.75">
      <c r="A9">
        <f t="shared" si="0"/>
        <v>5</v>
      </c>
      <c r="B9" s="4">
        <v>200</v>
      </c>
      <c r="C9" s="31">
        <v>212</v>
      </c>
      <c r="D9" s="17"/>
      <c r="E9" s="7" t="s">
        <v>13</v>
      </c>
      <c r="F9" s="5">
        <f>F4-1</f>
        <v>15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8"/>
    </row>
    <row r="10" spans="1:19" ht="12.75">
      <c r="A10">
        <f t="shared" si="0"/>
        <v>6</v>
      </c>
      <c r="B10" s="4">
        <v>30</v>
      </c>
      <c r="C10" s="31">
        <v>30</v>
      </c>
      <c r="D10" s="53" t="s">
        <v>32</v>
      </c>
      <c r="E10" s="27"/>
      <c r="F10" s="2"/>
      <c r="G10" s="2"/>
      <c r="H10" s="41" t="s">
        <v>29</v>
      </c>
      <c r="I10" s="2"/>
      <c r="J10" s="38" t="s">
        <v>20</v>
      </c>
      <c r="K10" s="2"/>
      <c r="L10" s="2"/>
      <c r="M10" s="2"/>
      <c r="N10" s="2"/>
      <c r="O10" s="2"/>
      <c r="P10" s="2"/>
      <c r="Q10" s="2"/>
      <c r="R10" s="2"/>
      <c r="S10" s="18"/>
    </row>
    <row r="11" spans="1:19" ht="12.75">
      <c r="A11">
        <f t="shared" si="0"/>
        <v>7</v>
      </c>
      <c r="B11" s="4">
        <v>1200</v>
      </c>
      <c r="C11" s="31">
        <v>1055</v>
      </c>
      <c r="D11" s="17"/>
      <c r="E11" s="62" t="s">
        <v>27</v>
      </c>
      <c r="F11" s="62"/>
      <c r="G11" s="54" t="s">
        <v>28</v>
      </c>
      <c r="H11" s="8">
        <v>0.05</v>
      </c>
      <c r="I11" s="2"/>
      <c r="J11" s="3" t="s">
        <v>22</v>
      </c>
      <c r="K11" s="59" t="s">
        <v>21</v>
      </c>
      <c r="L11" s="60"/>
      <c r="M11" s="61"/>
      <c r="N11" s="2"/>
      <c r="O11" s="2"/>
      <c r="P11" s="2"/>
      <c r="Q11" s="2"/>
      <c r="R11" s="2"/>
      <c r="S11" s="18"/>
    </row>
    <row r="12" spans="1:19" ht="14.25">
      <c r="A12">
        <f t="shared" si="0"/>
        <v>8</v>
      </c>
      <c r="B12" s="4">
        <v>265</v>
      </c>
      <c r="C12" s="31">
        <v>300</v>
      </c>
      <c r="D12" s="17"/>
      <c r="E12" s="9" t="s">
        <v>16</v>
      </c>
      <c r="F12" s="44">
        <v>0</v>
      </c>
      <c r="G12" s="6">
        <f>TDIST(ABS(F8),F9,2)</f>
        <v>0.032615764300166876</v>
      </c>
      <c r="H12" s="11" t="str">
        <f>IF($H$11&gt;G12,"Reject","")</f>
        <v>Reject</v>
      </c>
      <c r="I12" s="2"/>
      <c r="J12" s="8">
        <v>0.95</v>
      </c>
      <c r="K12" s="46">
        <f>IF(J12&lt;&gt;"",F5,"")</f>
        <v>32.8125</v>
      </c>
      <c r="L12" s="45" t="s">
        <v>30</v>
      </c>
      <c r="M12" s="47">
        <f>IF(J12&lt;&gt;"",TINV(1-J12,$F$9)*$F$6/SQRT($F$4),"")</f>
        <v>29.70883016457758</v>
      </c>
      <c r="N12" s="19" t="s">
        <v>23</v>
      </c>
      <c r="O12" s="39" t="s">
        <v>24</v>
      </c>
      <c r="P12" s="48">
        <f>K12-M12</f>
        <v>3.1036698354224193</v>
      </c>
      <c r="Q12" s="49" t="s">
        <v>25</v>
      </c>
      <c r="R12" s="50">
        <f>K12+M12</f>
        <v>62.52133016457758</v>
      </c>
      <c r="S12" s="43" t="s">
        <v>26</v>
      </c>
    </row>
    <row r="13" spans="1:19" ht="14.25">
      <c r="A13">
        <f t="shared" si="0"/>
        <v>9</v>
      </c>
      <c r="B13" s="4">
        <v>90</v>
      </c>
      <c r="C13" s="31">
        <v>85</v>
      </c>
      <c r="D13" s="17"/>
      <c r="E13" s="9" t="s">
        <v>17</v>
      </c>
      <c r="F13" s="12">
        <f>F12</f>
        <v>0</v>
      </c>
      <c r="G13" s="6">
        <f>IF(F8&lt;0,G12/2,1-G12/2)</f>
        <v>0.9836921178499166</v>
      </c>
      <c r="H13" s="11">
        <f>IF($H$11&gt;G13,"Reject","")</f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18"/>
    </row>
    <row r="14" spans="1:19" ht="14.25">
      <c r="A14">
        <f t="shared" si="0"/>
        <v>10</v>
      </c>
      <c r="B14" s="4">
        <v>206</v>
      </c>
      <c r="C14" s="31">
        <v>129</v>
      </c>
      <c r="D14" s="17"/>
      <c r="E14" s="9" t="s">
        <v>18</v>
      </c>
      <c r="F14" s="12">
        <f>F12</f>
        <v>0</v>
      </c>
      <c r="G14" s="6">
        <f>1-G13</f>
        <v>0.016307882150083386</v>
      </c>
      <c r="H14" s="11" t="str">
        <f>IF($H$11&gt;G14,"Reject","")</f>
        <v>Reject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18"/>
    </row>
    <row r="15" spans="1:19" ht="13.5" thickBot="1">
      <c r="A15">
        <f t="shared" si="0"/>
        <v>11</v>
      </c>
      <c r="B15" s="4">
        <v>18</v>
      </c>
      <c r="C15" s="31">
        <v>40</v>
      </c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0"/>
    </row>
    <row r="16" spans="1:19" ht="12.75">
      <c r="A16">
        <f t="shared" si="0"/>
        <v>12</v>
      </c>
      <c r="B16" s="4">
        <v>489</v>
      </c>
      <c r="C16" s="4">
        <v>440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3" ht="12.75">
      <c r="A17">
        <f t="shared" si="0"/>
        <v>13</v>
      </c>
      <c r="B17" s="4">
        <v>590</v>
      </c>
      <c r="C17" s="4">
        <v>610</v>
      </c>
    </row>
    <row r="18" spans="1:3" ht="12.75">
      <c r="A18">
        <f t="shared" si="0"/>
        <v>14</v>
      </c>
      <c r="B18" s="4">
        <v>310</v>
      </c>
      <c r="C18" s="4">
        <v>208</v>
      </c>
    </row>
    <row r="19" spans="1:3" ht="12.75">
      <c r="A19">
        <f t="shared" si="0"/>
        <v>15</v>
      </c>
      <c r="B19" s="4">
        <v>995</v>
      </c>
      <c r="C19" s="4">
        <v>880</v>
      </c>
    </row>
    <row r="20" spans="1:3" ht="12.75">
      <c r="A20">
        <f t="shared" si="0"/>
        <v>16</v>
      </c>
      <c r="B20" s="4">
        <v>75</v>
      </c>
      <c r="C20" s="4">
        <v>25</v>
      </c>
    </row>
    <row r="21" spans="1:3" ht="12.75">
      <c r="A21">
        <f t="shared" si="0"/>
      </c>
      <c r="B21" s="4"/>
      <c r="C21" s="4"/>
    </row>
    <row r="22" spans="1:3" ht="12.75">
      <c r="A22">
        <f t="shared" si="0"/>
      </c>
      <c r="B22" s="4"/>
      <c r="C22" s="4"/>
    </row>
    <row r="23" spans="1:3" ht="12.75">
      <c r="A23">
        <f t="shared" si="0"/>
      </c>
      <c r="B23" s="4"/>
      <c r="C23" s="4"/>
    </row>
    <row r="24" spans="1:3" ht="12.75">
      <c r="A24">
        <f t="shared" si="0"/>
      </c>
      <c r="B24" s="4"/>
      <c r="C24" s="4"/>
    </row>
    <row r="25" spans="1:3" ht="12.75">
      <c r="A25">
        <f t="shared" si="0"/>
      </c>
      <c r="B25" s="4"/>
      <c r="C25" s="4"/>
    </row>
    <row r="26" spans="1:3" ht="12.75">
      <c r="A26">
        <f t="shared" si="0"/>
      </c>
      <c r="B26" s="4"/>
      <c r="C26" s="4"/>
    </row>
    <row r="27" spans="1:3" ht="12.75">
      <c r="A27">
        <f t="shared" si="0"/>
      </c>
      <c r="B27" s="4"/>
      <c r="C27" s="4"/>
    </row>
    <row r="28" spans="1:3" ht="12.75">
      <c r="A28">
        <f t="shared" si="0"/>
      </c>
      <c r="B28" s="4"/>
      <c r="C28" s="4"/>
    </row>
    <row r="29" spans="1:3" ht="12.75">
      <c r="A29">
        <f t="shared" si="0"/>
      </c>
      <c r="B29" s="4"/>
      <c r="C29" s="4"/>
    </row>
    <row r="30" spans="1:3" ht="12.75">
      <c r="A30">
        <f t="shared" si="0"/>
      </c>
      <c r="B30" s="4"/>
      <c r="C30" s="4"/>
    </row>
    <row r="31" spans="1:3" ht="12.75">
      <c r="A31">
        <f t="shared" si="0"/>
      </c>
      <c r="B31" s="4"/>
      <c r="C31" s="4"/>
    </row>
    <row r="32" spans="1:3" ht="12.75">
      <c r="A32">
        <f t="shared" si="0"/>
      </c>
      <c r="B32" s="4"/>
      <c r="C32" s="4"/>
    </row>
    <row r="33" spans="1:3" ht="12.75">
      <c r="A33">
        <f t="shared" si="0"/>
      </c>
      <c r="B33" s="4"/>
      <c r="C33" s="4"/>
    </row>
    <row r="34" spans="1:3" ht="12.75">
      <c r="A34">
        <f t="shared" si="0"/>
      </c>
      <c r="B34" s="4"/>
      <c r="C34" s="4"/>
    </row>
    <row r="35" spans="1:3" ht="12.75">
      <c r="A35">
        <f t="shared" si="0"/>
      </c>
      <c r="B35" s="4"/>
      <c r="C35" s="4"/>
    </row>
    <row r="36" spans="1:3" ht="12.75">
      <c r="A36">
        <f t="shared" si="0"/>
      </c>
      <c r="B36" s="4"/>
      <c r="C36" s="4"/>
    </row>
    <row r="37" spans="1:3" ht="12.75">
      <c r="A37">
        <f t="shared" si="0"/>
      </c>
      <c r="B37" s="4"/>
      <c r="C37" s="4"/>
    </row>
    <row r="38" spans="1:3" ht="12.75">
      <c r="A38">
        <f t="shared" si="0"/>
      </c>
      <c r="B38" s="4"/>
      <c r="C38" s="4"/>
    </row>
    <row r="39" spans="1:3" ht="12.75">
      <c r="A39">
        <f t="shared" si="0"/>
      </c>
      <c r="B39" s="4"/>
      <c r="C39" s="4"/>
    </row>
    <row r="40" spans="1:3" ht="12.75">
      <c r="A40">
        <f t="shared" si="0"/>
      </c>
      <c r="B40" s="4"/>
      <c r="C40" s="4"/>
    </row>
    <row r="41" spans="1:3" ht="12.75">
      <c r="A41">
        <f t="shared" si="0"/>
      </c>
      <c r="B41" s="4"/>
      <c r="C41" s="4"/>
    </row>
    <row r="42" spans="1:3" ht="12.75">
      <c r="A42">
        <f t="shared" si="0"/>
      </c>
      <c r="B42" s="4"/>
      <c r="C42" s="4"/>
    </row>
    <row r="43" spans="1:3" ht="12.75">
      <c r="A43">
        <f t="shared" si="0"/>
      </c>
      <c r="B43" s="4"/>
      <c r="C43" s="4"/>
    </row>
    <row r="44" spans="1:3" ht="12.75">
      <c r="A44">
        <f t="shared" si="0"/>
      </c>
      <c r="B44" s="4"/>
      <c r="C44" s="4"/>
    </row>
    <row r="45" spans="1:3" ht="12.75">
      <c r="A45">
        <f t="shared" si="0"/>
      </c>
      <c r="B45" s="4"/>
      <c r="C45" s="4"/>
    </row>
    <row r="46" spans="1:3" ht="12.75">
      <c r="A46">
        <f t="shared" si="0"/>
      </c>
      <c r="B46" s="4"/>
      <c r="C46" s="4"/>
    </row>
    <row r="47" spans="1:3" ht="12.75">
      <c r="A47">
        <f t="shared" si="0"/>
      </c>
      <c r="B47" s="4"/>
      <c r="C47" s="4"/>
    </row>
    <row r="48" spans="1:3" ht="12.75">
      <c r="A48">
        <f t="shared" si="0"/>
      </c>
      <c r="B48" s="4"/>
      <c r="C48" s="4"/>
    </row>
    <row r="49" spans="1:3" ht="12.75">
      <c r="A49">
        <f t="shared" si="0"/>
      </c>
      <c r="B49" s="4"/>
      <c r="C49" s="4"/>
    </row>
    <row r="50" spans="1:3" ht="12.75">
      <c r="A50">
        <f t="shared" si="0"/>
      </c>
      <c r="B50" s="4"/>
      <c r="C50" s="4"/>
    </row>
    <row r="51" spans="1:3" ht="12.75">
      <c r="A51">
        <f t="shared" si="0"/>
      </c>
      <c r="B51" s="4"/>
      <c r="C51" s="4"/>
    </row>
    <row r="52" spans="1:3" ht="12.75">
      <c r="A52">
        <f t="shared" si="0"/>
      </c>
      <c r="B52" s="4"/>
      <c r="C52" s="4"/>
    </row>
    <row r="53" spans="1:3" ht="12.75">
      <c r="A53">
        <f t="shared" si="0"/>
      </c>
      <c r="B53" s="4"/>
      <c r="C53" s="4"/>
    </row>
    <row r="54" spans="1:3" ht="12.75">
      <c r="A54">
        <f t="shared" si="0"/>
      </c>
      <c r="B54" s="4"/>
      <c r="C54" s="4"/>
    </row>
    <row r="55" spans="1:3" ht="12.75">
      <c r="A55">
        <f t="shared" si="0"/>
      </c>
      <c r="B55" s="4"/>
      <c r="C55" s="4"/>
    </row>
    <row r="56" spans="1:3" ht="12.75">
      <c r="A56">
        <f t="shared" si="0"/>
      </c>
      <c r="B56" s="4"/>
      <c r="C56" s="4"/>
    </row>
    <row r="57" spans="1:3" ht="12.75">
      <c r="A57">
        <f t="shared" si="0"/>
      </c>
      <c r="B57" s="4"/>
      <c r="C57" s="4"/>
    </row>
    <row r="58" spans="1:3" ht="12.75">
      <c r="A58">
        <f t="shared" si="0"/>
      </c>
      <c r="B58" s="4"/>
      <c r="C58" s="4"/>
    </row>
    <row r="59" spans="1:3" ht="12.75">
      <c r="A59">
        <f t="shared" si="0"/>
      </c>
      <c r="B59" s="4"/>
      <c r="C59" s="4"/>
    </row>
    <row r="60" spans="1:3" ht="12.75">
      <c r="A60">
        <f t="shared" si="0"/>
      </c>
      <c r="B60" s="4"/>
      <c r="C60" s="4"/>
    </row>
    <row r="61" spans="1:3" ht="12.75">
      <c r="A61">
        <f t="shared" si="0"/>
      </c>
      <c r="B61" s="4"/>
      <c r="C61" s="4"/>
    </row>
    <row r="62" spans="1:3" ht="12.75">
      <c r="A62">
        <f t="shared" si="0"/>
      </c>
      <c r="B62" s="4"/>
      <c r="C62" s="4"/>
    </row>
    <row r="63" spans="1:3" ht="12.75">
      <c r="A63">
        <f t="shared" si="0"/>
      </c>
      <c r="B63" s="4"/>
      <c r="C63" s="4"/>
    </row>
    <row r="64" spans="1:3" ht="12.75">
      <c r="A64">
        <f t="shared" si="0"/>
      </c>
      <c r="B64" s="4"/>
      <c r="C64" s="4"/>
    </row>
    <row r="65" spans="1:3" ht="12.75">
      <c r="A65">
        <f t="shared" si="0"/>
      </c>
      <c r="B65" s="4"/>
      <c r="C65" s="4"/>
    </row>
    <row r="66" spans="1:3" ht="12.75">
      <c r="A66">
        <f t="shared" si="0"/>
      </c>
      <c r="B66" s="4"/>
      <c r="C66" s="4"/>
    </row>
    <row r="67" spans="1:3" ht="12.75">
      <c r="A67">
        <f t="shared" si="0"/>
      </c>
      <c r="B67" s="4"/>
      <c r="C67" s="4"/>
    </row>
    <row r="68" spans="1:3" ht="12.75">
      <c r="A68">
        <f t="shared" si="0"/>
      </c>
      <c r="B68" s="4"/>
      <c r="C68" s="4"/>
    </row>
    <row r="69" spans="1:3" ht="12.75">
      <c r="A69">
        <f t="shared" si="0"/>
      </c>
      <c r="B69" s="4"/>
      <c r="C69" s="4"/>
    </row>
    <row r="70" spans="1:3" ht="12.75">
      <c r="A70">
        <f t="shared" si="0"/>
      </c>
      <c r="B70" s="4"/>
      <c r="C70" s="4"/>
    </row>
    <row r="71" spans="1:3" ht="12.75">
      <c r="A71">
        <f aca="true" t="shared" si="1" ref="A71:A104">IF(B71&lt;&gt;"",1+A70,"")</f>
      </c>
      <c r="B71" s="4"/>
      <c r="C71" s="4"/>
    </row>
    <row r="72" spans="1:3" ht="12.75">
      <c r="A72">
        <f t="shared" si="1"/>
      </c>
      <c r="B72" s="4"/>
      <c r="C72" s="4"/>
    </row>
    <row r="73" spans="1:3" ht="12.75">
      <c r="A73">
        <f t="shared" si="1"/>
      </c>
      <c r="B73" s="4"/>
      <c r="C73" s="4"/>
    </row>
    <row r="74" spans="1:3" ht="12.75">
      <c r="A74">
        <f t="shared" si="1"/>
      </c>
      <c r="B74" s="4"/>
      <c r="C74" s="4"/>
    </row>
    <row r="75" spans="1:3" ht="12.75">
      <c r="A75">
        <f t="shared" si="1"/>
      </c>
      <c r="B75" s="4"/>
      <c r="C75" s="4"/>
    </row>
    <row r="76" spans="1:3" ht="12.75">
      <c r="A76">
        <f t="shared" si="1"/>
      </c>
      <c r="B76" s="4"/>
      <c r="C76" s="4"/>
    </row>
    <row r="77" spans="1:3" ht="12.75">
      <c r="A77">
        <f t="shared" si="1"/>
      </c>
      <c r="B77" s="4"/>
      <c r="C77" s="4"/>
    </row>
    <row r="78" spans="1:3" ht="12.75">
      <c r="A78">
        <f t="shared" si="1"/>
      </c>
      <c r="B78" s="4"/>
      <c r="C78" s="4"/>
    </row>
    <row r="79" spans="1:3" ht="12.75">
      <c r="A79">
        <f t="shared" si="1"/>
      </c>
      <c r="B79" s="4"/>
      <c r="C79" s="4"/>
    </row>
    <row r="80" spans="1:3" ht="12.75">
      <c r="A80">
        <f t="shared" si="1"/>
      </c>
      <c r="B80" s="4"/>
      <c r="C80" s="4"/>
    </row>
    <row r="81" spans="1:3" ht="12.75">
      <c r="A81">
        <f t="shared" si="1"/>
      </c>
      <c r="B81" s="4"/>
      <c r="C81" s="4"/>
    </row>
    <row r="82" spans="1:3" ht="12.75">
      <c r="A82">
        <f t="shared" si="1"/>
      </c>
      <c r="B82" s="4"/>
      <c r="C82" s="4"/>
    </row>
    <row r="83" spans="1:3" ht="12.75">
      <c r="A83">
        <f t="shared" si="1"/>
      </c>
      <c r="B83" s="4"/>
      <c r="C83" s="4"/>
    </row>
    <row r="84" spans="1:3" ht="12.75">
      <c r="A84">
        <f t="shared" si="1"/>
      </c>
      <c r="B84" s="4"/>
      <c r="C84" s="4"/>
    </row>
    <row r="85" spans="1:3" ht="12.75">
      <c r="A85">
        <f t="shared" si="1"/>
      </c>
      <c r="B85" s="4"/>
      <c r="C85" s="4"/>
    </row>
    <row r="86" spans="1:3" ht="12.75">
      <c r="A86">
        <f t="shared" si="1"/>
      </c>
      <c r="B86" s="4"/>
      <c r="C86" s="4"/>
    </row>
    <row r="87" spans="1:3" ht="12.75">
      <c r="A87">
        <f t="shared" si="1"/>
      </c>
      <c r="B87" s="4"/>
      <c r="C87" s="4"/>
    </row>
    <row r="88" spans="1:3" ht="12.75">
      <c r="A88">
        <f t="shared" si="1"/>
      </c>
      <c r="B88" s="4"/>
      <c r="C88" s="4"/>
    </row>
    <row r="89" spans="1:3" ht="12.75">
      <c r="A89">
        <f t="shared" si="1"/>
      </c>
      <c r="B89" s="4"/>
      <c r="C89" s="4"/>
    </row>
    <row r="90" spans="1:3" ht="12.75">
      <c r="A90">
        <f t="shared" si="1"/>
      </c>
      <c r="B90" s="4"/>
      <c r="C90" s="4"/>
    </row>
    <row r="91" spans="1:3" ht="12.75">
      <c r="A91">
        <f t="shared" si="1"/>
      </c>
      <c r="B91" s="4"/>
      <c r="C91" s="4"/>
    </row>
    <row r="92" spans="1:3" ht="12.75">
      <c r="A92">
        <f t="shared" si="1"/>
      </c>
      <c r="B92" s="4"/>
      <c r="C92" s="4"/>
    </row>
    <row r="93" spans="1:3" ht="12.75">
      <c r="A93">
        <f t="shared" si="1"/>
      </c>
      <c r="B93" s="4"/>
      <c r="C93" s="4"/>
    </row>
    <row r="94" spans="1:3" ht="12.75">
      <c r="A94">
        <f t="shared" si="1"/>
      </c>
      <c r="B94" s="4"/>
      <c r="C94" s="4"/>
    </row>
    <row r="95" spans="1:3" ht="12.75">
      <c r="A95">
        <f t="shared" si="1"/>
      </c>
      <c r="B95" s="4"/>
      <c r="C95" s="4"/>
    </row>
    <row r="96" spans="1:3" ht="12.75">
      <c r="A96">
        <f t="shared" si="1"/>
      </c>
      <c r="B96" s="4"/>
      <c r="C96" s="4"/>
    </row>
    <row r="97" spans="1:3" ht="12.75">
      <c r="A97">
        <f t="shared" si="1"/>
      </c>
      <c r="B97" s="4"/>
      <c r="C97" s="4"/>
    </row>
    <row r="98" spans="1:3" ht="12.75">
      <c r="A98">
        <f t="shared" si="1"/>
      </c>
      <c r="B98" s="4"/>
      <c r="C98" s="4"/>
    </row>
    <row r="99" spans="1:3" ht="12.75">
      <c r="A99">
        <f t="shared" si="1"/>
      </c>
      <c r="B99" s="4"/>
      <c r="C99" s="4"/>
    </row>
    <row r="100" spans="1:3" ht="12.75">
      <c r="A100">
        <f t="shared" si="1"/>
      </c>
      <c r="B100" s="4"/>
      <c r="C100" s="4"/>
    </row>
    <row r="101" spans="1:3" ht="12.75">
      <c r="A101">
        <f t="shared" si="1"/>
      </c>
      <c r="B101" s="4"/>
      <c r="C101" s="4"/>
    </row>
    <row r="102" spans="1:3" ht="12.75">
      <c r="A102">
        <f t="shared" si="1"/>
      </c>
      <c r="B102" s="4"/>
      <c r="C102" s="4"/>
    </row>
    <row r="103" spans="1:3" ht="12.75">
      <c r="A103">
        <f t="shared" si="1"/>
      </c>
      <c r="B103" s="4"/>
      <c r="C103" s="4"/>
    </row>
    <row r="104" spans="1:3" ht="12.75">
      <c r="A104">
        <f t="shared" si="1"/>
      </c>
      <c r="B104" s="4"/>
      <c r="C104" s="4"/>
    </row>
  </sheetData>
  <sheetProtection sheet="1" objects="1" scenarios="1"/>
  <mergeCells count="3">
    <mergeCell ref="B2:C2"/>
    <mergeCell ref="K11:M11"/>
    <mergeCell ref="E11:F11"/>
  </mergeCells>
  <printOptions headings="1"/>
  <pageMargins left="0.75" right="0.75" top="1" bottom="1" header="0.5" footer="0.5"/>
  <pageSetup fitToHeight="1" fitToWidth="1" horizontalDpi="360" verticalDpi="360" orientation="landscape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showGridLines="0" tabSelected="1" zoomScalePageLayoutView="0" workbookViewId="0" topLeftCell="A1">
      <selection activeCell="O11" sqref="O11"/>
    </sheetView>
  </sheetViews>
  <sheetFormatPr defaultColWidth="9.140625" defaultRowHeight="12.75"/>
  <cols>
    <col min="1" max="1" width="4.7109375" style="0" customWidth="1"/>
    <col min="2" max="2" width="13.7109375" style="0" customWidth="1"/>
    <col min="3" max="3" width="8.140625" style="0" customWidth="1"/>
    <col min="4" max="4" width="7.7109375" style="0" customWidth="1"/>
    <col min="5" max="5" width="8.28125" style="0" customWidth="1"/>
    <col min="6" max="6" width="2.140625" style="0" customWidth="1"/>
    <col min="7" max="7" width="7.00390625" style="0" customWidth="1"/>
    <col min="8" max="8" width="7.28125" style="0" customWidth="1"/>
    <col min="9" max="9" width="3.140625" style="0" customWidth="1"/>
    <col min="10" max="10" width="8.28125" style="0" customWidth="1"/>
    <col min="11" max="11" width="2.140625" style="0" customWidth="1"/>
    <col min="12" max="12" width="1.28515625" style="0" customWidth="1"/>
    <col min="13" max="13" width="7.8515625" style="0" customWidth="1"/>
    <col min="14" max="14" width="1.7109375" style="0" customWidth="1"/>
    <col min="15" max="15" width="7.8515625" style="0" customWidth="1"/>
    <col min="16" max="16" width="1.8515625" style="0" customWidth="1"/>
  </cols>
  <sheetData>
    <row r="1" spans="1:16" ht="15.75">
      <c r="A1" s="14" t="s">
        <v>0</v>
      </c>
      <c r="B1" s="15"/>
      <c r="C1" s="15"/>
      <c r="D1" s="15"/>
      <c r="E1" s="15"/>
      <c r="F1" s="15"/>
      <c r="G1" s="15"/>
      <c r="H1" s="35"/>
      <c r="I1" s="36"/>
      <c r="J1" s="37"/>
      <c r="K1" s="15"/>
      <c r="L1" s="15"/>
      <c r="M1" s="15"/>
      <c r="N1" s="15"/>
      <c r="O1" s="15"/>
      <c r="P1" s="16"/>
    </row>
    <row r="2" spans="1:16" ht="12.75">
      <c r="A2" s="53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8"/>
    </row>
    <row r="3" spans="1:16" ht="12.75">
      <c r="A3" s="17"/>
      <c r="B3" s="20" t="s">
        <v>3</v>
      </c>
      <c r="C3" s="13">
        <v>50</v>
      </c>
      <c r="D3" s="21" t="s">
        <v>4</v>
      </c>
      <c r="E3" s="22" t="s">
        <v>5</v>
      </c>
      <c r="F3" s="2"/>
      <c r="G3" s="2"/>
      <c r="H3" s="2"/>
      <c r="I3" s="2"/>
      <c r="J3" s="2"/>
      <c r="K3" s="2"/>
      <c r="L3" s="2"/>
      <c r="M3" s="2"/>
      <c r="N3" s="2"/>
      <c r="O3" s="2"/>
      <c r="P3" s="18"/>
    </row>
    <row r="4" spans="1:16" ht="15.75">
      <c r="A4" s="17"/>
      <c r="B4" s="20" t="s">
        <v>6</v>
      </c>
      <c r="C4" s="13">
        <v>0.1</v>
      </c>
      <c r="D4" s="23" t="s">
        <v>14</v>
      </c>
      <c r="E4" s="24" t="s">
        <v>7</v>
      </c>
      <c r="F4" s="2"/>
      <c r="G4" s="2"/>
      <c r="H4" s="2"/>
      <c r="I4" s="2"/>
      <c r="J4" s="2"/>
      <c r="K4" s="2"/>
      <c r="L4" s="2"/>
      <c r="M4" s="2"/>
      <c r="N4" s="2"/>
      <c r="O4" s="2"/>
      <c r="P4" s="18"/>
    </row>
    <row r="5" spans="1:16" ht="15.75">
      <c r="A5" s="17"/>
      <c r="B5" s="20" t="s">
        <v>8</v>
      </c>
      <c r="C5" s="13">
        <v>0.05</v>
      </c>
      <c r="D5" s="21" t="s">
        <v>15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8"/>
    </row>
    <row r="6" spans="1:16" ht="12.75">
      <c r="A6" s="17"/>
      <c r="B6" s="2"/>
      <c r="C6" s="2"/>
      <c r="D6" s="2"/>
      <c r="E6" s="22" t="s">
        <v>9</v>
      </c>
      <c r="F6" s="2"/>
      <c r="G6" s="2"/>
      <c r="H6" s="2"/>
      <c r="I6" s="2"/>
      <c r="J6" s="2"/>
      <c r="K6" s="2"/>
      <c r="L6" s="2"/>
      <c r="M6" s="2"/>
      <c r="N6" s="2"/>
      <c r="O6" s="2"/>
      <c r="P6" s="18"/>
    </row>
    <row r="7" spans="1:16" ht="12.75">
      <c r="A7" s="17"/>
      <c r="B7" s="25" t="s">
        <v>10</v>
      </c>
      <c r="C7" s="6">
        <f>(C4-C11)/(C5/SQRT(C3))</f>
        <v>14.142135623730951</v>
      </c>
      <c r="D7" s="26" t="s">
        <v>11</v>
      </c>
      <c r="E7" s="2"/>
      <c r="F7" s="24" t="s">
        <v>12</v>
      </c>
      <c r="G7" s="2"/>
      <c r="H7" s="2"/>
      <c r="I7" s="2"/>
      <c r="J7" s="2"/>
      <c r="K7" s="2"/>
      <c r="L7" s="2"/>
      <c r="M7" s="2"/>
      <c r="N7" s="2"/>
      <c r="O7" s="2"/>
      <c r="P7" s="18"/>
    </row>
    <row r="8" spans="1:16" ht="12.75">
      <c r="A8" s="17"/>
      <c r="B8" s="7" t="s">
        <v>13</v>
      </c>
      <c r="C8" s="5">
        <f>C3-1</f>
        <v>49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8"/>
    </row>
    <row r="9" spans="1:16" ht="12.75">
      <c r="A9" s="53" t="s">
        <v>32</v>
      </c>
      <c r="B9" s="27"/>
      <c r="C9" s="2"/>
      <c r="D9" s="2"/>
      <c r="E9" s="41" t="s">
        <v>29</v>
      </c>
      <c r="F9" s="2"/>
      <c r="G9" s="38" t="s">
        <v>20</v>
      </c>
      <c r="H9" s="2"/>
      <c r="I9" s="2"/>
      <c r="J9" s="2"/>
      <c r="K9" s="2"/>
      <c r="L9" s="2"/>
      <c r="M9" s="2"/>
      <c r="N9" s="2"/>
      <c r="O9" s="2"/>
      <c r="P9" s="18"/>
    </row>
    <row r="10" spans="1:16" ht="12.75">
      <c r="A10" s="17"/>
      <c r="B10" s="63" t="s">
        <v>27</v>
      </c>
      <c r="C10" s="63"/>
      <c r="D10" s="40" t="s">
        <v>28</v>
      </c>
      <c r="E10" s="42">
        <v>0.05</v>
      </c>
      <c r="F10" s="2"/>
      <c r="G10" s="3" t="s">
        <v>22</v>
      </c>
      <c r="H10" s="59" t="s">
        <v>21</v>
      </c>
      <c r="I10" s="60"/>
      <c r="J10" s="61"/>
      <c r="K10" s="2"/>
      <c r="L10" s="2"/>
      <c r="M10" s="2"/>
      <c r="N10" s="2"/>
      <c r="O10" s="2"/>
      <c r="P10" s="18"/>
    </row>
    <row r="11" spans="1:16" ht="14.25">
      <c r="A11" s="17"/>
      <c r="B11" s="9" t="s">
        <v>16</v>
      </c>
      <c r="C11" s="10">
        <v>0</v>
      </c>
      <c r="D11" s="6">
        <f>TDIST(ABS(C7),C8,2)</f>
        <v>6.354305903981145E-19</v>
      </c>
      <c r="E11" s="11" t="str">
        <f>IF($E$10&gt;D11,"Reject","")</f>
        <v>Reject</v>
      </c>
      <c r="F11" s="2"/>
      <c r="G11" s="8">
        <v>0.95</v>
      </c>
      <c r="H11" s="46">
        <f>IF(G11&lt;&gt;"",C4,"")</f>
        <v>0.1</v>
      </c>
      <c r="I11" s="45" t="s">
        <v>30</v>
      </c>
      <c r="J11" s="51">
        <f>IF(G11&lt;&gt;"",TINV(1-G11,$C$8)*$C$5/SQRT($C$3),"")</f>
        <v>0.01420984250743651</v>
      </c>
      <c r="K11" s="19" t="s">
        <v>23</v>
      </c>
      <c r="L11" s="39" t="s">
        <v>24</v>
      </c>
      <c r="M11" s="48">
        <f>H11-J11</f>
        <v>0.0857901574925635</v>
      </c>
      <c r="N11" s="52" t="s">
        <v>25</v>
      </c>
      <c r="O11" s="50">
        <f>H11+J11</f>
        <v>0.11420984250743652</v>
      </c>
      <c r="P11" s="43" t="s">
        <v>26</v>
      </c>
    </row>
    <row r="12" spans="1:16" ht="14.25">
      <c r="A12" s="17"/>
      <c r="B12" s="9" t="s">
        <v>17</v>
      </c>
      <c r="C12" s="12">
        <f>C11</f>
        <v>0</v>
      </c>
      <c r="D12" s="6">
        <f>IF(C7&lt;0,D11/2,1-D11/2)</f>
        <v>1</v>
      </c>
      <c r="E12" s="11">
        <f>IF($E$10&gt;D12,"Reject","")</f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18"/>
    </row>
    <row r="13" spans="1:16" ht="14.25">
      <c r="A13" s="17"/>
      <c r="B13" s="9" t="s">
        <v>18</v>
      </c>
      <c r="C13" s="12">
        <f>C11</f>
        <v>0</v>
      </c>
      <c r="D13" s="6">
        <f>1-D12</f>
        <v>0</v>
      </c>
      <c r="E13" s="11" t="str">
        <f>IF($E$10&gt;D13,"Reject","")</f>
        <v>Reject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18"/>
    </row>
    <row r="14" spans="1:16" ht="12.75">
      <c r="A14" s="1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8"/>
    </row>
    <row r="15" spans="1:16" ht="13.5" thickBo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</row>
    <row r="18" ht="12.75">
      <c r="G18" s="34"/>
    </row>
  </sheetData>
  <sheetProtection sheet="1" objects="1" scenarios="1"/>
  <mergeCells count="2">
    <mergeCell ref="H10:J10"/>
    <mergeCell ref="B10:C10"/>
  </mergeCells>
  <printOptions headings="1"/>
  <pageMargins left="0.75" right="0.75" top="1" bottom="1" header="0.5" footer="0.5"/>
  <pageSetup fitToHeight="1" fitToWidth="1"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saeedeh</cp:lastModifiedBy>
  <cp:lastPrinted>2001-02-18T09:42:34Z</cp:lastPrinted>
  <dcterms:created xsi:type="dcterms:W3CDTF">2001-02-11T08:37:05Z</dcterms:created>
  <dcterms:modified xsi:type="dcterms:W3CDTF">2007-06-08T04:23:15Z</dcterms:modified>
  <cp:category/>
  <cp:version/>
  <cp:contentType/>
  <cp:contentStatus/>
</cp:coreProperties>
</file>