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Menu" sheetId="1" r:id="rId1"/>
    <sheet name="Instructions" sheetId="2" r:id="rId2"/>
    <sheet name="Question 11" sheetId="3" r:id="rId3"/>
    <sheet name="Question 14" sheetId="4" r:id="rId4"/>
    <sheet name="Question 15" sheetId="5" r:id="rId5"/>
    <sheet name="Question 16" sheetId="6" r:id="rId6"/>
    <sheet name="Question 17" sheetId="7" r:id="rId7"/>
    <sheet name="Question 19" sheetId="8" r:id="rId8"/>
    <sheet name="Question 20" sheetId="9" r:id="rId9"/>
    <sheet name="Question 21" sheetId="10" r:id="rId10"/>
    <sheet name="Question 22" sheetId="11" r:id="rId11"/>
    <sheet name="Question 24" sheetId="12" r:id="rId12"/>
    <sheet name="Question 26" sheetId="13" r:id="rId13"/>
    <sheet name="Question 27" sheetId="14" r:id="rId14"/>
    <sheet name="Question 28" sheetId="15" r:id="rId15"/>
    <sheet name="Question 29" sheetId="16" r:id="rId16"/>
    <sheet name="Question 33" sheetId="17" r:id="rId17"/>
    <sheet name="TABLE 6.1" sheetId="18" r:id="rId18"/>
    <sheet name="TABLE 6.2" sheetId="19" r:id="rId19"/>
    <sheet name="TABLE 6.4" sheetId="20" r:id="rId20"/>
    <sheet name="TABLES 6.5-6.6" sheetId="21" r:id="rId21"/>
  </sheets>
  <definedNames>
    <definedName name="Entering_data" localSheetId="1">'Instructions'!$B$44</definedName>
    <definedName name="Entering_data">#REF!</definedName>
    <definedName name="Entering_your_information" localSheetId="1">'Instructions'!$B$33</definedName>
    <definedName name="Entering_your_information">#REF!</definedName>
    <definedName name="Help">'Instructions'!$B$60</definedName>
    <definedName name="Instructions" localSheetId="1">'Instructions'!$A$1</definedName>
    <definedName name="Instructions">#REF!</definedName>
    <definedName name="MAIN_MENU____Chapter_6">'Menu'!$A$3</definedName>
    <definedName name="Navigating_the_Workbook" localSheetId="1">'Instructions'!$B$12</definedName>
    <definedName name="Navigating_the_Workbook">#REF!</definedName>
    <definedName name="OLE_LINK5" localSheetId="5">'Question 16'!$B$14</definedName>
    <definedName name="OLE_LINK5" localSheetId="6">'Question 17'!#REF!</definedName>
    <definedName name="_xlnm.Print_Area" localSheetId="1">'Instructions'!$A$1:$U$64</definedName>
    <definedName name="_xlnm.Print_Area" localSheetId="2">'Question 11'!$A$20:$I$74</definedName>
    <definedName name="_xlnm.Print_Area" localSheetId="3">'Question 14'!$A$15:$I$46</definedName>
    <definedName name="_xlnm.Print_Area" localSheetId="4">'Question 15'!$A$17:$I$71</definedName>
    <definedName name="_xlnm.Print_Area" localSheetId="5">'Question 16'!$A$20:$I$65536</definedName>
    <definedName name="_xlnm.Print_Area" localSheetId="6">'Question 17'!$A$24:$G$71</definedName>
    <definedName name="_xlnm.Print_Area" localSheetId="7">'Question 19'!$A$18:$N$97</definedName>
    <definedName name="_xlnm.Print_Area" localSheetId="8">'Question 20'!$A$21:$K$62</definedName>
    <definedName name="_xlnm.Print_Area" localSheetId="9">'Question 21'!$A$23:$K$65523</definedName>
    <definedName name="_xlnm.Print_Area" localSheetId="10">'Question 22'!$A$28:$H$90</definedName>
    <definedName name="_xlnm.Print_Area" localSheetId="11">'Question 24'!$A$21:$G$79</definedName>
    <definedName name="_xlnm.Print_Area" localSheetId="12">'Question 26'!$A$23:$H$65520</definedName>
    <definedName name="_xlnm.Print_Area" localSheetId="13">'Question 27'!$A$22:$M$52</definedName>
    <definedName name="_xlnm.Print_Area" localSheetId="14">'Question 28'!$A$33:$G$65</definedName>
    <definedName name="_xlnm.Print_Area" localSheetId="15">'Question 29'!$A$14:$G$44</definedName>
    <definedName name="_xlnm.Print_Area" localSheetId="16">'Question 33'!$A$26:$K$95</definedName>
    <definedName name="_xlnm.Print_Area" localSheetId="17">'TABLE 6.1'!$B$1:$L$23</definedName>
    <definedName name="_xlnm.Print_Area" localSheetId="18">'TABLE 6.2'!$B$1:$L$22</definedName>
    <definedName name="_xlnm.Print_Area" localSheetId="19">'TABLE 6.4'!$B$2:$W$13</definedName>
    <definedName name="_xlnm.Print_Area" localSheetId="20">'TABLES 6.5-6.6'!$B$1:$L$37</definedName>
    <definedName name="_xlnm.Print_Titles" localSheetId="16">'Question 33'!$26:$28</definedName>
    <definedName name="Printing" localSheetId="1">'Instructions'!$B$53</definedName>
    <definedName name="Printing">#REF!</definedName>
    <definedName name="Question_10__Using_NPV_to_evaluate_a_capital_project">'Question 21'!$A$1</definedName>
    <definedName name="Question_14__Evaluating_alternative_capital_asset_decisions" localSheetId="13">'Question 27'!$A$1</definedName>
    <definedName name="Question_14__Evaluating_alternative_capital_asset_decisions" localSheetId="14">'Question 28'!$A$1</definedName>
    <definedName name="Question_14__Evaluating_alternative_capital_asset_decisions" localSheetId="15">'Question 29'!$A$1</definedName>
    <definedName name="Question_14__Evaluating_alternative_capital_asset_decisions">'Question 26'!$A$1</definedName>
    <definedName name="Question_4__Determining_the_value_of_a_tax_shield">'Question 14'!$A$1</definedName>
    <definedName name="Question_5__Analyze_capital_projects_under_different_tax_scenarios" localSheetId="6">'Question 17'!$A$1</definedName>
    <definedName name="Question_5__Analyze_capital_projects_under_different_tax_scenarios">'Question 16'!$A$1</definedName>
    <definedName name="Question_8__What_to_discount_when_using_NPV_to_evaluate_a_capital_project" localSheetId="1">#REF!</definedName>
    <definedName name="Question_8__What_to_discount_when_using_NPV_to_evaluate_a_capital_project">'Question 19'!$A$1</definedName>
    <definedName name="Question_C_4">#REF!</definedName>
    <definedName name="Z_6C623E86_4CAD_49A1_9E8A_BA0934BC9A83_.wvu.Cols" localSheetId="1" hidden="1">'Instructions'!$L:$IV</definedName>
    <definedName name="Z_6C623E86_4CAD_49A1_9E8A_BA0934BC9A83_.wvu.Cols" localSheetId="0" hidden="1">'Menu'!$H:$IV</definedName>
    <definedName name="Z_6C623E86_4CAD_49A1_9E8A_BA0934BC9A83_.wvu.Cols" localSheetId="3" hidden="1">'Question 14'!$K:$IV</definedName>
    <definedName name="Z_6C623E86_4CAD_49A1_9E8A_BA0934BC9A83_.wvu.Cols" localSheetId="5" hidden="1">'Question 16'!$K:$IV</definedName>
    <definedName name="Z_6C623E86_4CAD_49A1_9E8A_BA0934BC9A83_.wvu.Cols" localSheetId="6" hidden="1">'Question 17'!$I:$IV</definedName>
    <definedName name="Z_6C623E86_4CAD_49A1_9E8A_BA0934BC9A83_.wvu.Cols" localSheetId="7" hidden="1">'Question 19'!$P:$IV</definedName>
    <definedName name="Z_6C623E86_4CAD_49A1_9E8A_BA0934BC9A83_.wvu.Cols" localSheetId="9" hidden="1">'Question 21'!$M:$IV</definedName>
    <definedName name="Z_6C623E86_4CAD_49A1_9E8A_BA0934BC9A83_.wvu.Cols" localSheetId="12" hidden="1">'Question 26'!$I:$IV</definedName>
    <definedName name="Z_6C623E86_4CAD_49A1_9E8A_BA0934BC9A83_.wvu.Cols" localSheetId="13" hidden="1">'Question 27'!$O:$IV</definedName>
    <definedName name="Z_6C623E86_4CAD_49A1_9E8A_BA0934BC9A83_.wvu.Cols" localSheetId="14" hidden="1">'Question 28'!$I:$IV</definedName>
    <definedName name="Z_6C623E86_4CAD_49A1_9E8A_BA0934BC9A83_.wvu.Cols" localSheetId="15" hidden="1">'Question 29'!$I:$IV</definedName>
    <definedName name="Z_6C623E86_4CAD_49A1_9E8A_BA0934BC9A83_.wvu.Cols" localSheetId="17" hidden="1">'TABLE 6.1'!$M:$IV</definedName>
    <definedName name="Z_6C623E86_4CAD_49A1_9E8A_BA0934BC9A83_.wvu.Cols" localSheetId="18" hidden="1">'TABLE 6.2'!$M:$IV</definedName>
    <definedName name="Z_6C623E86_4CAD_49A1_9E8A_BA0934BC9A83_.wvu.Cols" localSheetId="19" hidden="1">'TABLE 6.4'!$Y:$IV</definedName>
    <definedName name="Z_6C623E86_4CAD_49A1_9E8A_BA0934BC9A83_.wvu.Cols" localSheetId="20" hidden="1">'TABLES 6.5-6.6'!$M:$IV</definedName>
    <definedName name="Z_6C623E86_4CAD_49A1_9E8A_BA0934BC9A83_.wvu.PrintArea" localSheetId="1" hidden="1">'Instructions'!$B$1:$K$82</definedName>
    <definedName name="Z_6C623E86_4CAD_49A1_9E8A_BA0934BC9A83_.wvu.PrintArea" localSheetId="3" hidden="1">'Question 14'!$A$15:$I$46</definedName>
    <definedName name="Z_6C623E86_4CAD_49A1_9E8A_BA0934BC9A83_.wvu.PrintArea" localSheetId="5" hidden="1">'Question 16'!$A$20:$J$65536</definedName>
    <definedName name="Z_6C623E86_4CAD_49A1_9E8A_BA0934BC9A83_.wvu.PrintArea" localSheetId="6" hidden="1">'Question 17'!$A$24:$G$70</definedName>
    <definedName name="Z_6C623E86_4CAD_49A1_9E8A_BA0934BC9A83_.wvu.PrintArea" localSheetId="7" hidden="1">'Question 19'!$A$18:$M$97</definedName>
    <definedName name="Z_6C623E86_4CAD_49A1_9E8A_BA0934BC9A83_.wvu.PrintArea" localSheetId="9" hidden="1">'Question 21'!$23:$65536</definedName>
    <definedName name="Z_6C623E86_4CAD_49A1_9E8A_BA0934BC9A83_.wvu.PrintArea" localSheetId="12" hidden="1">'Question 26'!$A$23:$H$65536</definedName>
    <definedName name="Z_6C623E86_4CAD_49A1_9E8A_BA0934BC9A83_.wvu.PrintArea" localSheetId="13" hidden="1">'Question 27'!$A$22:$N$52</definedName>
    <definedName name="Z_6C623E86_4CAD_49A1_9E8A_BA0934BC9A83_.wvu.PrintArea" localSheetId="14" hidden="1">'Question 28'!$A$34:$G$65</definedName>
    <definedName name="Z_6C623E86_4CAD_49A1_9E8A_BA0934BC9A83_.wvu.PrintArea" localSheetId="15" hidden="1">'Question 29'!$A$14:$H$42</definedName>
    <definedName name="Z_6C623E86_4CAD_49A1_9E8A_BA0934BC9A83_.wvu.Rows" localSheetId="0" hidden="1">'Menu'!$17:$65536</definedName>
    <definedName name="Z_6C623E86_4CAD_49A1_9E8A_BA0934BC9A83_.wvu.Rows" localSheetId="3" hidden="1">'Question 14'!$57:$65536,'Question 14'!$52:$56</definedName>
    <definedName name="Z_6C623E86_4CAD_49A1_9E8A_BA0934BC9A83_.wvu.Rows" localSheetId="5" hidden="1">'Question 16'!$91:$65536,'Question 16'!$74:$90</definedName>
    <definedName name="Z_6C623E86_4CAD_49A1_9E8A_BA0934BC9A83_.wvu.Rows" localSheetId="6" hidden="1">'Question 17'!$158:$65536,'Question 17'!$75:$157</definedName>
    <definedName name="Z_6C623E86_4CAD_49A1_9E8A_BA0934BC9A83_.wvu.Rows" localSheetId="7" hidden="1">'Question 19'!$133:$65536,'Question 19'!$98:$132</definedName>
    <definedName name="Z_6C623E86_4CAD_49A1_9E8A_BA0934BC9A83_.wvu.Rows" localSheetId="9" hidden="1">'Question 21'!$111:$65536,'Question 21'!$71:$110</definedName>
    <definedName name="Z_6C623E86_4CAD_49A1_9E8A_BA0934BC9A83_.wvu.Rows" localSheetId="12" hidden="1">'Question 26'!$93:$65536,'Question 26'!$87:$92</definedName>
    <definedName name="Z_6C623E86_4CAD_49A1_9E8A_BA0934BC9A83_.wvu.Rows" localSheetId="13" hidden="1">'Question 27'!$95:$65536,'Question 27'!$53:$94</definedName>
    <definedName name="Z_6C623E86_4CAD_49A1_9E8A_BA0934BC9A83_.wvu.Rows" localSheetId="14" hidden="1">'Question 28'!$117:$65536,'Question 28'!$66:$116</definedName>
    <definedName name="Z_6C623E86_4CAD_49A1_9E8A_BA0934BC9A83_.wvu.Rows" localSheetId="15" hidden="1">'Question 29'!$118:$65536,'Question 29'!$48:$117</definedName>
    <definedName name="Z_6C623E86_4CAD_49A1_9E8A_BA0934BC9A83_.wvu.Rows" localSheetId="17" hidden="1">'TABLE 6.1'!$25:$65536,'TABLE 6.1'!$24:$24</definedName>
    <definedName name="Z_6C623E86_4CAD_49A1_9E8A_BA0934BC9A83_.wvu.Rows" localSheetId="18" hidden="1">'TABLE 6.2'!$25:$65536</definedName>
    <definedName name="Z_6C623E86_4CAD_49A1_9E8A_BA0934BC9A83_.wvu.Rows" localSheetId="19" hidden="1">'TABLE 6.4'!$14:$65536</definedName>
    <definedName name="Z_6C623E86_4CAD_49A1_9E8A_BA0934BC9A83_.wvu.Rows" localSheetId="20" hidden="1">'TABLES 6.5-6.6'!$103:$65536,'TABLES 6.5-6.6'!$38:$100</definedName>
  </definedNames>
  <calcPr fullCalcOnLoad="1"/>
</workbook>
</file>

<file path=xl/sharedStrings.xml><?xml version="1.0" encoding="utf-8"?>
<sst xmlns="http://schemas.openxmlformats.org/spreadsheetml/2006/main" count="867" uniqueCount="517">
  <si>
    <t>Instructions</t>
  </si>
  <si>
    <t>Question 14</t>
  </si>
  <si>
    <t>Main Menu</t>
  </si>
  <si>
    <t>Navigating the Workbook</t>
  </si>
  <si>
    <t>Entering your information</t>
  </si>
  <si>
    <t>Entering data</t>
  </si>
  <si>
    <t>Printing</t>
  </si>
  <si>
    <t>Top</t>
  </si>
  <si>
    <t xml:space="preserve">contains links to help you navigate the workbook.  These hyperlinks help you </t>
  </si>
  <si>
    <t xml:space="preserve">move around the workbook quickly.  The Main Menu contains links to each </t>
  </si>
  <si>
    <t xml:space="preserve">problem from the chapter that contains the Excel icon.  From the Main Menu, </t>
  </si>
  <si>
    <t xml:space="preserve">click on the question you wish to complete.  You can always return to the main </t>
  </si>
  <si>
    <t xml:space="preserve">menu by clicking on the link located in the upper right corner of each worksheet.  </t>
  </si>
  <si>
    <t xml:space="preserve">You can move quickly around an Excel workbook by selecting the worksheet tab </t>
  </si>
  <si>
    <t>at the bottom of the screen.  Each worksheet in an Excel workbook will have its own</t>
  </si>
  <si>
    <t>see a separate tab for each problem, along with the Main Menu, Instructions and</t>
  </si>
  <si>
    <t>Help Topics worksheets.</t>
  </si>
  <si>
    <t xml:space="preserve">Another way to move quickly around an Excel workbook is by using the following </t>
  </si>
  <si>
    <t xml:space="preserve">keyboard shortcuts: </t>
  </si>
  <si>
    <t xml:space="preserve">CTRL+PAGE DOWN: Moves you to the next sheet in the workbook. </t>
  </si>
  <si>
    <t xml:space="preserve">CTRL+PAGE UP: Moves you to the previous sheet in the workbook. </t>
  </si>
  <si>
    <t>For each question, you will see the following lists and boxes:</t>
  </si>
  <si>
    <t xml:space="preserve">Student Name: </t>
  </si>
  <si>
    <t xml:space="preserve">Course Name: </t>
  </si>
  <si>
    <t xml:space="preserve">Student ID: </t>
  </si>
  <si>
    <t xml:space="preserve">Course Number: </t>
  </si>
  <si>
    <t>Enter your information in these cells before submitting your work.</t>
  </si>
  <si>
    <t xml:space="preserve">To enter numbers or text for these questions, click the cell you want, type the data and </t>
  </si>
  <si>
    <t xml:space="preserve">press ENTER or TAB.  Press ENTER to move down the column or TAB to move across the row.  </t>
  </si>
  <si>
    <t xml:space="preserve">For cells or columns where you want to enter text, select “Format,” and then “Cells” from </t>
  </si>
  <si>
    <t xml:space="preserve">Excel’s main menu at the top of your screen.  Select the “Number” tab and then “Text” </t>
  </si>
  <si>
    <t>from the category list.</t>
  </si>
  <si>
    <t xml:space="preserve">To print your work, select "File," and then "Print Preview" from Excel’s main menu at the top </t>
  </si>
  <si>
    <t xml:space="preserve">of your screen.  The print area for each question has been set, but be sure to review </t>
  </si>
  <si>
    <t>the look of your print job.  If you need to make any changes, select “Setup” when</t>
  </si>
  <si>
    <t xml:space="preserve">you are previewing the document. </t>
  </si>
  <si>
    <t>Cash Flow</t>
  </si>
  <si>
    <t xml:space="preserve">Mrs. T. Potts, the treasurer of Ideal China, has a problem. The company has just ordered a new kiln for </t>
  </si>
  <si>
    <t>$400,000. Of this sum, $50,000 is described by the supplier as an installation cost. Mrs. Potts does not</t>
  </si>
  <si>
    <t>know whether the Internal Revenue Service (IRS) will permit the company to treat this cost as a tax-</t>
  </si>
  <si>
    <t xml:space="preserve">deductible current expense or as a capital investment. In the latter case, the company could depreciate the </t>
  </si>
  <si>
    <t xml:space="preserve">$50,000 using the 5-year MACRS tax depreciation schedule. How will the IRS's decision affect the </t>
  </si>
  <si>
    <t xml:space="preserve">after-tax cost of the kiln? The tax rate is 35 percent and the opportunity cost of capital is 5 percent. </t>
  </si>
  <si>
    <t>Assumptions</t>
  </si>
  <si>
    <t>Installation cost</t>
  </si>
  <si>
    <t>Tax rate</t>
  </si>
  <si>
    <t>Opportunity cost</t>
  </si>
  <si>
    <t>MACRS percentages</t>
  </si>
  <si>
    <t>Annual</t>
  </si>
  <si>
    <t xml:space="preserve">Tax </t>
  </si>
  <si>
    <t>Years</t>
  </si>
  <si>
    <t>Percentages</t>
  </si>
  <si>
    <t>Depreciation</t>
  </si>
  <si>
    <t>Shield</t>
  </si>
  <si>
    <t>Value of tax shield if:</t>
  </si>
  <si>
    <t>Installations costs expensed year 1</t>
  </si>
  <si>
    <t>Capitalized and depreciated</t>
  </si>
  <si>
    <t xml:space="preserve">A project requires an initial investment of $100,000 and is expected to produce a cash inflow before </t>
  </si>
  <si>
    <t xml:space="preserve">tax of $26,000 per year for five years. Company A has substantial accumulated tax losses and is </t>
  </si>
  <si>
    <t xml:space="preserve">unlikely to pay taxes in the foreseeable future. Company B pays corporate taxes at a rate of 35 percent and </t>
  </si>
  <si>
    <t>can depreciate the investment for tax purposes using the five-year tax depreciation schedule.</t>
  </si>
  <si>
    <t>Suppose the opportunity cost of capital is 8 percent. Ignore inflation.</t>
  </si>
  <si>
    <t>a)      Calculate the project NPV for each company.</t>
  </si>
  <si>
    <t xml:space="preserve">b)      What is the IRR of the after-tax cash flows for each company?  </t>
  </si>
  <si>
    <t xml:space="preserve">                     What does comparison of the IRRs suggest is the effective corporate tax rate?</t>
  </si>
  <si>
    <t>Projected cash flows:</t>
  </si>
  <si>
    <t>Initial investment</t>
  </si>
  <si>
    <t>Before-tax cash inflow</t>
  </si>
  <si>
    <t>Company B tax rate</t>
  </si>
  <si>
    <t>Opportunity cost of capital</t>
  </si>
  <si>
    <t xml:space="preserve">Year  </t>
  </si>
  <si>
    <t>5-year MACRS Schedule:</t>
  </si>
  <si>
    <t>Company A:</t>
  </si>
  <si>
    <t>Projected cash flows</t>
  </si>
  <si>
    <t>Cash in</t>
  </si>
  <si>
    <t>Cash flow</t>
  </si>
  <si>
    <t>Company B:</t>
  </si>
  <si>
    <t>Taxable income</t>
  </si>
  <si>
    <t>Net income</t>
  </si>
  <si>
    <t>(a) Calculate project NPV for each company.</t>
  </si>
  <si>
    <t>Company A NPV:</t>
  </si>
  <si>
    <t>Help with Excel's NPV function</t>
  </si>
  <si>
    <t>Company B NPV:</t>
  </si>
  <si>
    <t>IRRs suggest is the effective corporate tax rate?</t>
  </si>
  <si>
    <t>IRR for A</t>
  </si>
  <si>
    <t>Help with Excel's IRR function</t>
  </si>
  <si>
    <t>IRR for B</t>
  </si>
  <si>
    <t>Effective tax rate</t>
  </si>
  <si>
    <t xml:space="preserve">Reliable Electric is considering a proposal to manufacture a new type of industrial electric </t>
  </si>
  <si>
    <t xml:space="preserve">motor which would replace most of its existing product line.  A research breakthrough has </t>
  </si>
  <si>
    <t>Consider each of the items listed and type your answer in the text box below. Attach any additional sheets if necessary.</t>
  </si>
  <si>
    <t xml:space="preserve">Item </t>
  </si>
  <si>
    <t>Capital Expenditure</t>
  </si>
  <si>
    <t>Research and Development</t>
  </si>
  <si>
    <t>Working Capital</t>
  </si>
  <si>
    <t>Revenues</t>
  </si>
  <si>
    <t>Operating Costs</t>
  </si>
  <si>
    <t>Overhead</t>
  </si>
  <si>
    <t>Interest</t>
  </si>
  <si>
    <t>Taxes</t>
  </si>
  <si>
    <t>Net Cash Flow</t>
  </si>
  <si>
    <t>List the items for which you would like more information below:</t>
  </si>
  <si>
    <t>Enter all figures in thousands of dollars (e.g., $100,000 is entered as 100).</t>
  </si>
  <si>
    <t>Net Cash Flows</t>
  </si>
  <si>
    <t xml:space="preserve">Present value </t>
  </si>
  <si>
    <t>Net present value =</t>
  </si>
  <si>
    <t>Help with Excel's SUM function</t>
  </si>
  <si>
    <r>
      <t>a)</t>
    </r>
    <r>
      <rPr>
        <sz val="7"/>
        <rFont val="Times New Roman"/>
        <family val="1"/>
      </rPr>
      <t xml:space="preserve">       </t>
    </r>
    <r>
      <rPr>
        <sz val="10"/>
        <rFont val="Arial"/>
        <family val="2"/>
      </rPr>
      <t>Read the notes to the table carefully.  Which entries make sense?  Which do not?  Why or why not?</t>
    </r>
  </si>
  <si>
    <r>
      <t>c)</t>
    </r>
    <r>
      <rPr>
        <sz val="7"/>
        <rFont val="Times New Roman"/>
        <family val="1"/>
      </rPr>
      <t xml:space="preserve">       </t>
    </r>
    <r>
      <rPr>
        <sz val="10"/>
        <rFont val="Arial"/>
        <family val="2"/>
      </rPr>
      <t>Construct such a table and recalculate NPV.  Make additional assumptions as necessary.</t>
    </r>
  </si>
  <si>
    <t xml:space="preserve">United Pigpen is considering a proposal to manufacture high-protein hog feed.  The project would make </t>
  </si>
  <si>
    <t xml:space="preserve">use of an existing warehouse, which is currently rented out to a neighboring firm.  The next year's rental charge </t>
  </si>
  <si>
    <t xml:space="preserve">on the warehouse is $100,000, and thereafter the rent is expected to grow in line with inflation at 4 percent a </t>
  </si>
  <si>
    <t xml:space="preserve">year.  In addition to using the warehouse, the proposal envisages an investment in plant and equipment of </t>
  </si>
  <si>
    <t xml:space="preserve">$1.2 million.  This could be depreciated for tax purposes straight-line over 10 years.  However, Pigpen expects </t>
  </si>
  <si>
    <t xml:space="preserve">to terminate the project at the end of eight years and to resell the plant and equipment in year 8 for $400,000.  </t>
  </si>
  <si>
    <t xml:space="preserve">Finally, the project requires an initial investment in working capital of $350,000.  Thereafter, working capital is </t>
  </si>
  <si>
    <t>forecasted to be 10 percent of sales in each of years 1 through 7.</t>
  </si>
  <si>
    <t xml:space="preserve">Year 1 sales of hog feed are expected to be $4.2 million, and thereafter sales are forecast to grow by </t>
  </si>
  <si>
    <t xml:space="preserve">5 percent a year, slightly faster than the inflation rate.  Manufacturing costs are expected to be 90 percent of </t>
  </si>
  <si>
    <t>sales, and projects are subject to tax at 35 percent.  The cost of capital is 12 percent</t>
  </si>
  <si>
    <t>Initial investment ($000)</t>
  </si>
  <si>
    <t>Resale Value year 8</t>
  </si>
  <si>
    <t>Working Capital Investment</t>
  </si>
  <si>
    <t>Projected working capital</t>
  </si>
  <si>
    <t xml:space="preserve">          (% of Sales)</t>
  </si>
  <si>
    <t>Yearly rental income</t>
  </si>
  <si>
    <t>Rental Income growth rate</t>
  </si>
  <si>
    <t>First year sales</t>
  </si>
  <si>
    <t>Sales growth rate</t>
  </si>
  <si>
    <t>Manufacturing costs</t>
  </si>
  <si>
    <t>Cost of capital</t>
  </si>
  <si>
    <t>Sales</t>
  </si>
  <si>
    <t>Manufacturing Costs</t>
  </si>
  <si>
    <t>Earnings before tax</t>
  </si>
  <si>
    <t>Net Income</t>
  </si>
  <si>
    <t>Increase in W.C.</t>
  </si>
  <si>
    <t>Lost After Tax Rental Income</t>
  </si>
  <si>
    <t>Initial Investment</t>
  </si>
  <si>
    <t>Sale of Plant</t>
  </si>
  <si>
    <t xml:space="preserve">Hayden Inc. has a number of copiers that were bought four years ago for $20,000. Currently, maintenance </t>
  </si>
  <si>
    <t xml:space="preserve">costs $2,000 a year, but the maintenance agreement expires at the end of two years and thereafter the </t>
  </si>
  <si>
    <t xml:space="preserve">annual maintenance charge will rise to $8,000. The machines have a current resale value of $8,000, but at </t>
  </si>
  <si>
    <t>the end of year 2, their value will have fallen to $3,500. By the end of year 6, the machines will be valueless</t>
  </si>
  <si>
    <t>and would be scrapped.</t>
  </si>
  <si>
    <t xml:space="preserve">Hayden is considering replacing the copiers with new machines that would do essentially the same job. These </t>
  </si>
  <si>
    <t>machines cost $25,000, and the company can take out an eight-year maintenance contract for $1,000 a year.</t>
  </si>
  <si>
    <t>The machines have no value by the end of the eight years and would be scrapped.</t>
  </si>
  <si>
    <t>Both machines are depreciated by using seven-year MACRS and the tax rate is 35 percent. Assume for simplicity</t>
  </si>
  <si>
    <t>that the inflation rate is zero. The real cost of capital is 7 percent.</t>
  </si>
  <si>
    <t>When should Hayden replace its copiers?</t>
  </si>
  <si>
    <t>The net cash flows for each copier have been calculated for you and are shown below.</t>
  </si>
  <si>
    <t>Select each cell to see the formula used for this calculation.</t>
  </si>
  <si>
    <t>Parts A through D below have been structured to help you develop the solution.</t>
  </si>
  <si>
    <t xml:space="preserve">Current Copier Net Cash Flows: </t>
  </si>
  <si>
    <t>Net  *</t>
  </si>
  <si>
    <t>Net *</t>
  </si>
  <si>
    <t>* After taxes</t>
  </si>
  <si>
    <t>Income tax rate</t>
  </si>
  <si>
    <t>A. What is the present value of each copier?</t>
  </si>
  <si>
    <t>Present value of current copier</t>
  </si>
  <si>
    <t>Equivalent annual cost</t>
  </si>
  <si>
    <t>Present value of new copier</t>
  </si>
  <si>
    <t xml:space="preserve">B. If you replace the current copier now, when the book value is $6,248 and </t>
  </si>
  <si>
    <t>the resale value is $8,000, what will be the present value of the decision?</t>
  </si>
  <si>
    <t>Present value</t>
  </si>
  <si>
    <t>the resale value is $3,500, what will be the present value of the decision?</t>
  </si>
  <si>
    <t>D. If you replace the copier in 6 years, what will be the present value of the decision? Assume a zero book and</t>
  </si>
  <si>
    <t>resale value.</t>
  </si>
  <si>
    <t>When should the copier be replaced?</t>
  </si>
  <si>
    <t>Help with Excel's PV function</t>
  </si>
  <si>
    <t>Question 17</t>
  </si>
  <si>
    <t>Question 19</t>
  </si>
  <si>
    <t>Question 22</t>
  </si>
  <si>
    <t>Question 24</t>
  </si>
  <si>
    <t>Question 15</t>
  </si>
  <si>
    <t>a. How does the guano project’s NPV change if IM&amp;C is forced to use the seven-year
MACRS tax depreciation schedule?</t>
  </si>
  <si>
    <t>b. New engineering estimates raise the possibility that capital investment will be more
than $10 million, perhaps as much as $15 million. On the other hand, you believe
that the 20% cost of capital is unrealistically high and that the true cost of capital is
about 11%. Is the project still attractive under these alternative assumptions?</t>
  </si>
  <si>
    <t>The Borstal Company has to choose between two machines that do the same job but
have different lives. The two machines have the following costs:</t>
  </si>
  <si>
    <t xml:space="preserve">Year </t>
  </si>
  <si>
    <t>Machine A</t>
  </si>
  <si>
    <t>Machine B</t>
  </si>
  <si>
    <t>10,000 + replace</t>
  </si>
  <si>
    <t>These costs are expressed in real terms.</t>
  </si>
  <si>
    <t>a. Suppose you are Borstal’s financial manager. If you had to buy one or the other
machine and rent it to the production manager for that machine’s economic life,
what annual rental payment would you have to charge? Assume a 6% real discount
rate and ignore taxes.</t>
  </si>
  <si>
    <t>b. Which machine should Borstal buy?</t>
  </si>
  <si>
    <t>c. Usually the rental payments you derived in part (a) are just hypothetical—a way
of calculating and interpreting equivalent annual cost. Suppose you actually do
buy one of the machines and rent it to the production manager. How much would
you actually have to charge in each future year if there is steady 8% per year inflation?
Note: The rental payments calculated in part (a) are real cash flows. You
would have to mark up those payments to cover inflation.</t>
  </si>
  <si>
    <t>Help</t>
  </si>
  <si>
    <t>There are two sources of help throughout these spreadsheet templates.   First, you will find comments</t>
  </si>
  <si>
    <t xml:space="preserve">in specific cells (highlighted in red) providing tips to what formula or function is needed to complete </t>
  </si>
  <si>
    <t xml:space="preserve">the problem.  Second, you will find links to Microsoft Office's online help page when an Excel Function </t>
  </si>
  <si>
    <t>is needed to complete the problem.</t>
  </si>
  <si>
    <t>No. of years depreciation (3, 5 or 7 years only)</t>
  </si>
  <si>
    <t>Tax rate (percent)</t>
  </si>
  <si>
    <t>Period</t>
  </si>
  <si>
    <t>MACRS %</t>
  </si>
  <si>
    <t>Tax depreciation (MACRS % x depreciable investment)</t>
  </si>
  <si>
    <t>Cost of goods sold</t>
  </si>
  <si>
    <t>Other costs</t>
  </si>
  <si>
    <t>Tax depreciation</t>
  </si>
  <si>
    <t>Pretax profits</t>
  </si>
  <si>
    <t>Tax</t>
  </si>
  <si>
    <t>1.</t>
  </si>
  <si>
    <t>2.</t>
  </si>
  <si>
    <t>3.</t>
  </si>
  <si>
    <t>4.</t>
  </si>
  <si>
    <t>5.</t>
  </si>
  <si>
    <t>6.</t>
  </si>
  <si>
    <t>Change in working capital</t>
  </si>
  <si>
    <t>7.</t>
  </si>
  <si>
    <t>Capital investment &amp; disposal</t>
  </si>
  <si>
    <t>8.</t>
  </si>
  <si>
    <t>9.</t>
  </si>
  <si>
    <t>Cost of capital (percent)</t>
  </si>
  <si>
    <t>Capital investment</t>
  </si>
  <si>
    <t>Accumulated depn.</t>
  </si>
  <si>
    <t>Year-end book value</t>
  </si>
  <si>
    <t>Working capital</t>
  </si>
  <si>
    <t>Total book value (3 + 4)</t>
  </si>
  <si>
    <t>10.</t>
  </si>
  <si>
    <t>Pretax profit</t>
  </si>
  <si>
    <t>11.</t>
  </si>
  <si>
    <t>12.</t>
  </si>
  <si>
    <t>Profit after tax (10 - 11)</t>
  </si>
  <si>
    <t>Notes:</t>
  </si>
  <si>
    <t xml:space="preserve">No. of years depreciation </t>
  </si>
  <si>
    <t>Assumed salvage value in depreciation calculation</t>
  </si>
  <si>
    <t>Capital investment and disposal</t>
  </si>
  <si>
    <t>Recovery-Period</t>
  </si>
  <si>
    <t>Class</t>
  </si>
  <si>
    <t>3-year</t>
  </si>
  <si>
    <t>5-year</t>
  </si>
  <si>
    <t>7-year</t>
  </si>
  <si>
    <t>10-year</t>
  </si>
  <si>
    <t>15-year</t>
  </si>
  <si>
    <t>20-year</t>
  </si>
  <si>
    <t>Tax Shield</t>
  </si>
  <si>
    <t>PV of Tax Shield</t>
  </si>
  <si>
    <t>Enter formulas in the table below to find the PV of the Tax Shield</t>
  </si>
  <si>
    <t>Annuity Factor - 25 years</t>
  </si>
  <si>
    <t>Equivalent Annual Cost of Tax Shield</t>
  </si>
  <si>
    <t>Equivalent Annual Cost of the Investment</t>
  </si>
  <si>
    <t>Extra Cost per gallon (after-tax)</t>
  </si>
  <si>
    <t>PV Cash flows A</t>
  </si>
  <si>
    <t>Cash flows A</t>
  </si>
  <si>
    <t>Cash flows B</t>
  </si>
  <si>
    <t>PV Cash flows B</t>
  </si>
  <si>
    <t>Annuity Factor - 3 years</t>
  </si>
  <si>
    <t>Annuity Factor - 4 years</t>
  </si>
  <si>
    <t>Equivalent Annual Cost A</t>
  </si>
  <si>
    <t>Equivalent Annual Cost B</t>
  </si>
  <si>
    <t>c.  How much would you actually have to charge in each future year if there is steady 8% per year inflation?</t>
  </si>
  <si>
    <r>
      <t xml:space="preserve">Use Excel's PV function to find the Annuity Factor assuming a 7% discount rate (the PV of $1 for </t>
    </r>
    <r>
      <rPr>
        <i/>
        <sz val="10"/>
        <color indexed="10"/>
        <rFont val="Arial"/>
        <family val="2"/>
      </rPr>
      <t xml:space="preserve">t </t>
    </r>
    <r>
      <rPr>
        <sz val="10"/>
        <color indexed="10"/>
        <rFont val="Arial"/>
        <family val="2"/>
      </rPr>
      <t>years)</t>
    </r>
  </si>
  <si>
    <t>Click here for help with Excel's PV function</t>
  </si>
  <si>
    <t>SOLUTION</t>
  </si>
  <si>
    <t xml:space="preserve">(b) What is the IRR of the after-tax cash flows for each company? What does the comparison of the </t>
  </si>
  <si>
    <t>Inflation</t>
  </si>
  <si>
    <t>Cost of Capital</t>
  </si>
  <si>
    <t>C. If you replace the copier in 2 years, when the book value is $2,678 and what will be the present value of the decision?</t>
  </si>
  <si>
    <t>MAIN MENU -- Chapter 6</t>
  </si>
  <si>
    <t>Chapter 6</t>
  </si>
  <si>
    <t>Go to the “live” Excel spreadsheet versions of Tables 6.1, 6.5, and 6.6 at
www.mhhe.com/bma.</t>
  </si>
  <si>
    <t>c. Continue with the assumed $15 million capital investment and the 11% cost of capital.
What if sales, cost of goods sold, and net working capital are each 10% higher
in every year? Recalculate NPV. Note: Enter the revised sales, cost, and workingcapital
forecasts in the spreadsheet for Table 6.1.</t>
  </si>
  <si>
    <t>Click here to use Tables 6.5 and 6.6 for the answer part a.</t>
  </si>
  <si>
    <t>TABLE 6.5  Tax payments on IM&amp;C's guano project ($ thousands)</t>
  </si>
  <si>
    <t xml:space="preserve">TABLE 6.6  IM&amp;C's guano project -- revised cash flow analysis with MACRS depreciation ($ thousands) </t>
  </si>
  <si>
    <t xml:space="preserve">  Sales</t>
  </si>
  <si>
    <t xml:space="preserve">  Cost of goods sold</t>
  </si>
  <si>
    <t xml:space="preserve">  Other costs</t>
  </si>
  <si>
    <t xml:space="preserve">  Tax</t>
  </si>
  <si>
    <t>Operating cash flow  (3 - 4 - 5 - 6)</t>
  </si>
  <si>
    <t>Net cash flow (1 + 2 + 3)</t>
  </si>
  <si>
    <t>Note: Vary depreciable life by changing inputs in these tables. Go back to Tables 6.1 or 6.2 to change sales, cost of goods sold, cost of capital etc.</t>
  </si>
  <si>
    <t>TABLE 6.1 IM&amp;C's guano project -- projections ($ thousands) reflecting inflation and straight line depreciation</t>
  </si>
  <si>
    <t xml:space="preserve">TABLE 6.2  IM&amp;C's guano project -- initial cash flow analysis with straight-line depreciation ($ thousands) </t>
  </si>
  <si>
    <t>Go back to Table 6.1 to change Sales, Cost of goods sold, etc.</t>
  </si>
  <si>
    <t xml:space="preserve">      TABLE 6.4 Tax Depreciation Schedules by Recovery-Period Class</t>
  </si>
  <si>
    <t>given Reliable a two year lead on its competitors.  The project proposal is summarized in Table 6.7.</t>
  </si>
  <si>
    <r>
      <t>b)</t>
    </r>
    <r>
      <rPr>
        <sz val="7"/>
        <rFont val="Times New Roman"/>
        <family val="1"/>
      </rPr>
      <t xml:space="preserve">       </t>
    </r>
    <r>
      <rPr>
        <sz val="10"/>
        <rFont val="Arial"/>
        <family val="2"/>
      </rPr>
      <t>What additional information would you need to construct a version of Table 6.7 that makes sense?</t>
    </r>
  </si>
  <si>
    <t>Question 27</t>
  </si>
  <si>
    <t>Return to the start of Section 6-4, where we calculated the equivalent annual cost of
producing reformulated gasoline in California. Capital investment was $400 million.
Suppose this amount can be depreciated for tax purposes on the 10-year MACRS
schedule from Table 6.4. The marginal tax rate, including California taxes, is 39%,
the cost of capital is 7%, and there is no inflation. The refinery improvements have an
economic life of 25 years.</t>
  </si>
  <si>
    <t>Question 28</t>
  </si>
  <si>
    <t>Question 29</t>
  </si>
  <si>
    <t>Look again at your calculations for Problem 28 above. Suppose that technological
change is expected to reduce costs by 10% per year. There will be new machines
in year 1 that cost 10% less to buy and operate than A and B. In year 2 there will be a
second crop of new machines incorporating a further 10% reduction, and so on. How
does this change the equivalent annual costs of machines A and B?</t>
  </si>
  <si>
    <t>Question 11</t>
  </si>
  <si>
    <t>Question 16</t>
  </si>
  <si>
    <t>Question 20</t>
  </si>
  <si>
    <t>Question 21</t>
  </si>
  <si>
    <t>Question 26</t>
  </si>
  <si>
    <t>Question 33</t>
  </si>
  <si>
    <t>CSC is evaluating a new project to produce encapsulators. The initial investment in plant</t>
  </si>
  <si>
    <t>and equipment is $500,000. Sales of encapsulators in year 1 are forecasted at $200,000 and</t>
  </si>
  <si>
    <t>costs at $100,000. Both are expected to increase by 10% a year in line with inflation. Profits</t>
  </si>
  <si>
    <t>are taxed at 35%. Working capital in each year consists of inventories of raw materials and</t>
  </si>
  <si>
    <t>is forecasted at 20% of sales in the following year.</t>
  </si>
  <si>
    <t>The project will last five years and the equipment at the end of this period will have no</t>
  </si>
  <si>
    <t>further value. For tax purposes the equipment can be depreciated straight-line over these</t>
  </si>
  <si>
    <t>five years. If the nominal discount rate is 15%, show that the net present value of the project</t>
  </si>
  <si>
    <t>is the same whether calculated using real cash flows or nominal flows.</t>
  </si>
  <si>
    <t>Sales in Year 1</t>
  </si>
  <si>
    <t>Costs in Year 1</t>
  </si>
  <si>
    <t>Working Capital (% of sales-following yr)</t>
  </si>
  <si>
    <t>Life of the Project</t>
  </si>
  <si>
    <t>Nominal discount rate</t>
  </si>
  <si>
    <t>Real Discount rate</t>
  </si>
  <si>
    <t>Costs</t>
  </si>
  <si>
    <t>Operating Income</t>
  </si>
  <si>
    <t>Net Profit before Taxes</t>
  </si>
  <si>
    <t>Net Profit after Taxes</t>
  </si>
  <si>
    <t>Depreciation added back</t>
  </si>
  <si>
    <t>Cash flows</t>
  </si>
  <si>
    <t xml:space="preserve">Working Capital </t>
  </si>
  <si>
    <t>Salvage Value of Plant &amp; Equipment</t>
  </si>
  <si>
    <t>NPV (Nominal Cash Flows)</t>
  </si>
  <si>
    <t>NPV (Real Cash Flows)</t>
  </si>
  <si>
    <t>Present Value (Nominal Cash Flows)</t>
  </si>
  <si>
    <t>Present Value (Real Cash Flows)</t>
  </si>
  <si>
    <t>Cost of Plant &amp; Equipment</t>
  </si>
  <si>
    <t>Capital Investment</t>
  </si>
  <si>
    <t>Cash Flows adjusted for Inflation</t>
  </si>
  <si>
    <t>Discounted value of Real Cash Flows</t>
  </si>
  <si>
    <t>Discounted value of Nominal Cash Flows</t>
  </si>
  <si>
    <t>After spending $3 million on research, Better Mousetraps has developed a new trap. The</t>
  </si>
  <si>
    <t>project requires an initial investment in plant and equipment of $6 million. This investment</t>
  </si>
  <si>
    <t>will be depreciated straight-line over five years to a value of zero, but, when the project</t>
  </si>
  <si>
    <t>comes to an end in five years, the equipment can in fact be sold for $500,000. The firm</t>
  </si>
  <si>
    <t>believes that working capital at each date must be maintained at 10% of next year’s forecasted</t>
  </si>
  <si>
    <t>sales. Production costs are estimated at $1.50 per trap and the traps will be sold for</t>
  </si>
  <si>
    <t>$4 each. (There are no marketing expenses.) Sales forecasts are given in the following table.</t>
  </si>
  <si>
    <t>The firm pays tax at 35% and the required return on the project is 12%. What is the NPV?</t>
  </si>
  <si>
    <t xml:space="preserve">Initial Investment </t>
  </si>
  <si>
    <t>Life of Project in Years</t>
  </si>
  <si>
    <t>Salvage value of Plant and Equipment</t>
  </si>
  <si>
    <t>Working Capital as % of forcast sales</t>
  </si>
  <si>
    <t>Production costs</t>
  </si>
  <si>
    <t>Sale Price</t>
  </si>
  <si>
    <t>Year</t>
  </si>
  <si>
    <t>Accumulated Depreciation</t>
  </si>
  <si>
    <t>Year-End Book Value</t>
  </si>
  <si>
    <t>Total Book Value</t>
  </si>
  <si>
    <t>Unit Sales</t>
  </si>
  <si>
    <t>Taxes at 35%</t>
  </si>
  <si>
    <t>Profit after tax</t>
  </si>
  <si>
    <t>Tax on operations</t>
  </si>
  <si>
    <t>Cash Flow from Operations</t>
  </si>
  <si>
    <t>Discount Factor @ 12%</t>
  </si>
  <si>
    <t>Present Value</t>
  </si>
  <si>
    <t>NPV</t>
  </si>
  <si>
    <t>Marsha Jones has bought a used Mercedes horse transporter for her Connecticut estate. It</t>
  </si>
  <si>
    <t>cost $35,000. The object is to save on horse transporter rentals.</t>
  </si>
  <si>
    <t>Marsha had been renting a transporter every other week for $200 per day plus $1.00</t>
  </si>
  <si>
    <t>per mile. Most of the trips are 80 or 100 miles in total. Marsha usually gives the driver</t>
  </si>
  <si>
    <t>a $40 tip. With the new transporter she will only have to pay for diesel fuel and maintenance,</t>
  </si>
  <si>
    <t>at about $.45 per mile. Insurance costs for Marsha’s transporter are $1,200</t>
  </si>
  <si>
    <t>per year.</t>
  </si>
  <si>
    <t>The transporter will probably be worth $15,000 (in real terms) after eight years, when</t>
  </si>
  <si>
    <t>Marsha’s horse Nike will be ready to retire. Is the transporter a positive-NPV investment?</t>
  </si>
  <si>
    <t>Assume a nominal discount rate of 9% and a 3% forecasted inflation rate. Marsha’s</t>
  </si>
  <si>
    <t>transporter is a personal outlay, not a business or financial investment, so taxes can be</t>
  </si>
  <si>
    <t>ignored.</t>
  </si>
  <si>
    <t>Investment</t>
  </si>
  <si>
    <t>Rental (Fixed)</t>
  </si>
  <si>
    <t>Rental per mile</t>
  </si>
  <si>
    <t>Average no of miles per day</t>
  </si>
  <si>
    <t>Rental  incl of Tip</t>
  </si>
  <si>
    <t>Fuel and maintenance</t>
  </si>
  <si>
    <t>Insurance costs</t>
  </si>
  <si>
    <t>Annual costs</t>
  </si>
  <si>
    <t>Transporter rented</t>
  </si>
  <si>
    <t>Transporter acquired</t>
  </si>
  <si>
    <t>Nominal rate</t>
  </si>
  <si>
    <t>Inflation rate</t>
  </si>
  <si>
    <t>Total Rent</t>
  </si>
  <si>
    <t>Real rate</t>
  </si>
  <si>
    <t>Discounted at 5.83%</t>
  </si>
  <si>
    <t>Savings (in real terms)</t>
  </si>
  <si>
    <t>Insurance (in real terms)</t>
  </si>
  <si>
    <t>Fuel (in real terms)</t>
  </si>
  <si>
    <t>Hindustan Motors has been producing its Ambassador car in India since 1948. As the</t>
  </si>
  <si>
    <t>company’s Web site explains, the Ambassador’s “dependability, spaciousness and comfort</t>
  </si>
  <si>
    <t>factor have made it the most preferred car for generations of Indians.” Hindustan is now</t>
  </si>
  <si>
    <t>considering producing the car in China.This will involve an initial investment of RMB 4</t>
  </si>
  <si>
    <t>and have a salvage value at the end of this period of RMB 500 million in real terms. The</t>
  </si>
  <si>
    <t>plant will produce 100,000 cars a year.</t>
  </si>
  <si>
    <t>The firm anticipates that in the first year it will be</t>
  </si>
  <si>
    <t>able to sell each car for RMB 65,000, and thereafter the price is expected to increase by</t>
  </si>
  <si>
    <t>4% a year. Raw materials for each car are forecasted to cost RMB 18,000 in the first year</t>
  </si>
  <si>
    <t>and these costs are predicted to increase by 3% annually.</t>
  </si>
  <si>
    <t>Total labor costs for the plant are</t>
  </si>
  <si>
    <t>expected to be RMB 1.1 billion in the first year and thereafter will increase by 7% a year.</t>
  </si>
  <si>
    <t>The land on which the plant is built can be rented for five years at a fixed cost of RMB</t>
  </si>
  <si>
    <t>300 million a year payable at the beginning of each year. Hindustan’s discount rate for this</t>
  </si>
  <si>
    <t>type of project is 12% (nominal). The expected rate of inflation is 5%.</t>
  </si>
  <si>
    <t>all cash flows occur at the end of each year except where otherwise stated. What is the NPV</t>
  </si>
  <si>
    <t>of the plant?</t>
  </si>
  <si>
    <t>The plant can be depreciated straight-line over the five-year period and profits will be taxed at 25%. Assume</t>
  </si>
  <si>
    <t>billion. The plant will start production after one year. It is expected to last for five years</t>
  </si>
  <si>
    <t>Car production pa</t>
  </si>
  <si>
    <t>Selling price per car</t>
  </si>
  <si>
    <t>RMB</t>
  </si>
  <si>
    <t>Raw materials</t>
  </si>
  <si>
    <t>Labor costs</t>
  </si>
  <si>
    <t>Increase in price pa</t>
  </si>
  <si>
    <t>Increase in costs pa</t>
  </si>
  <si>
    <t>Annual Rent</t>
  </si>
  <si>
    <t>Nominal Discount rate</t>
  </si>
  <si>
    <t>Price / unit (growing 4%)</t>
  </si>
  <si>
    <t>Raw Material Costs</t>
  </si>
  <si>
    <t>Labor Costs (growing 7%)</t>
  </si>
  <si>
    <t>Land costs (prepaid)</t>
  </si>
  <si>
    <t>Pretax Profit</t>
  </si>
  <si>
    <t>Taxes at 25%</t>
  </si>
  <si>
    <t>Cash costs</t>
  </si>
  <si>
    <t>Life of Plant in yrs</t>
  </si>
  <si>
    <t>Figures in millions</t>
  </si>
  <si>
    <t>As a result of improvements in product engineering, United Automation is able to sell one</t>
  </si>
  <si>
    <t>The newer machine could be sold today for $50,000. Its operating costs are $20,000 a year,</t>
  </si>
  <si>
    <t>but in five years the machine will require a $20,000 overhaul. Thereafter operating costs</t>
  </si>
  <si>
    <t>will be $30,000 until the machine is finally sold in year 10 for $5,000.</t>
  </si>
  <si>
    <t>The older machine could be sold today for $25,000. If it is kept, it will need an immediate</t>
  </si>
  <si>
    <t>$20,000 overhaul. Thereafter operating costs will be $30,000 a year until the machine</t>
  </si>
  <si>
    <t>is finally sold in year 5 for $5,000</t>
  </si>
  <si>
    <t>Both machines are fully depreciated for tax purposes. The company pays tax at 35%. Cash</t>
  </si>
  <si>
    <t>flows have been forecasted in real terms. The real cost of capital is 12%. Which machine</t>
  </si>
  <si>
    <t>should United Automation sell? Explain the assumptions underlying your answer</t>
  </si>
  <si>
    <t>Alternative 1</t>
  </si>
  <si>
    <t>Newer Machine</t>
  </si>
  <si>
    <t>Sale Value today</t>
  </si>
  <si>
    <t>Operating costs pa</t>
  </si>
  <si>
    <t>Overhaul in Year 5</t>
  </si>
  <si>
    <t>Operating costs thereafter</t>
  </si>
  <si>
    <t>Sale Value in Year 10</t>
  </si>
  <si>
    <t>Old Machine</t>
  </si>
  <si>
    <t>Overhaul in Year 0</t>
  </si>
  <si>
    <t>Sale Value in Year 5</t>
  </si>
  <si>
    <t>Real cost of capital</t>
  </si>
  <si>
    <t>Sell the new machine</t>
  </si>
  <si>
    <t>Overhaul of old machine</t>
  </si>
  <si>
    <t>PV of annual operating costs 
of Old Machine</t>
  </si>
  <si>
    <t>Sale value "new machine" net of taxes</t>
  </si>
  <si>
    <t>Sale value "old machine" net of taxes</t>
  </si>
  <si>
    <t>Net Cash Inflow</t>
  </si>
  <si>
    <t>PV of above sale value</t>
  </si>
  <si>
    <t>Alternative 2</t>
  </si>
  <si>
    <t>Sell the old machine</t>
  </si>
  <si>
    <t>Overhaul of new machine</t>
  </si>
  <si>
    <t>PV of annual operating costs 
of new Machine before overhaul</t>
  </si>
  <si>
    <t>PV of annual operating costs 
of new Machine after overhaul</t>
  </si>
  <si>
    <t>Figures in 000'</t>
  </si>
  <si>
    <t>Revenues in first year</t>
  </si>
  <si>
    <t>$ million</t>
  </si>
  <si>
    <t>Total Capacity</t>
  </si>
  <si>
    <t>Electricity price per mwH</t>
  </si>
  <si>
    <t>Costs in first year</t>
  </si>
  <si>
    <t>Revenue @ 35% capacity</t>
  </si>
  <si>
    <t>Revenue @ 30% capacity</t>
  </si>
  <si>
    <t>Capacity utilization Level 1</t>
  </si>
  <si>
    <t>Capacity utilization Level 2</t>
  </si>
  <si>
    <t>MACRS years</t>
  </si>
  <si>
    <t>Capital cost</t>
  </si>
  <si>
    <t>Maintenance &amp; other costs</t>
  </si>
  <si>
    <t>MACRS depreciation</t>
  </si>
  <si>
    <t>PV</t>
  </si>
  <si>
    <t>MACRS depreciation (%)</t>
  </si>
  <si>
    <t>Figures in $</t>
  </si>
  <si>
    <t>Difference between Nominal 
and Real Cash flows</t>
  </si>
  <si>
    <t>Investment Cost 
of the Transporter</t>
  </si>
  <si>
    <t>Net Cash Flow 
(in real terms)</t>
  </si>
  <si>
    <t>Value of Transporter  
after 8 years (in real terms)</t>
  </si>
  <si>
    <t>Raw Material Cost / 
Unit (growing 3%)</t>
  </si>
  <si>
    <t>Salvage Value 
(in real terms)</t>
  </si>
  <si>
    <t>Salvage Value 
(in nominal terms)</t>
  </si>
  <si>
    <t>of its two milling machines.</t>
  </si>
  <si>
    <t>Both machines perform the same function but differ in age.</t>
  </si>
  <si>
    <t xml:space="preserve">Question 19 </t>
  </si>
  <si>
    <r>
      <t>a)</t>
    </r>
    <r>
      <rPr>
        <sz val="10"/>
        <rFont val="Times New Roman"/>
        <family val="1"/>
      </rPr>
      <t xml:space="preserve">       </t>
    </r>
    <r>
      <rPr>
        <sz val="10"/>
        <rFont val="Arial"/>
        <family val="2"/>
      </rPr>
      <t>Read the notes to the table carefully.  Which entries make sense?  Which do not?  Why or why not?</t>
    </r>
  </si>
  <si>
    <r>
      <t>c)</t>
    </r>
    <r>
      <rPr>
        <sz val="10"/>
        <rFont val="Times New Roman"/>
        <family val="1"/>
      </rPr>
      <t xml:space="preserve">       </t>
    </r>
    <r>
      <rPr>
        <sz val="10"/>
        <rFont val="Arial"/>
        <family val="2"/>
      </rPr>
      <t>Construct such a table and recalculate NPV.  Make additional assumptions as necessary.</t>
    </r>
  </si>
  <si>
    <t>Click here to use Tables 6.1 for the answers to parts b and c.</t>
  </si>
  <si>
    <t>Click here to use Tables 6.2 for the answers to parts b and c.</t>
  </si>
  <si>
    <t>Click here to use Tables 6.4 for the answers to parts b and c.</t>
  </si>
  <si>
    <t>Enter the values in blue colored cells</t>
  </si>
  <si>
    <t>(Figures in 000's)</t>
  </si>
  <si>
    <t>Sales (millions of traps)</t>
  </si>
  <si>
    <t>Pretax Profit (includes salvage in yr 5)</t>
  </si>
  <si>
    <t>What is the NPV of Pigpen’s project?</t>
  </si>
  <si>
    <t>Tax on Sale of Plant</t>
  </si>
  <si>
    <t>j</t>
  </si>
  <si>
    <t>New Copier Projected Net Cash Flows:</t>
  </si>
  <si>
    <t>a. Calculate the after-tax equivalent annual cost. 
Hint: It’s easiest to use the PV of depreciation tax shields as an offset to the initial investment.</t>
  </si>
  <si>
    <t>b. How much extra would retail gasoline customers have to pay to cover this
equivalent annual cost? 
(Note: Extra income from higher retail prices would be taxed. )</t>
  </si>
  <si>
    <t>(Figures in millions)</t>
  </si>
  <si>
    <t>per gallon</t>
  </si>
  <si>
    <t>8,000 + replace</t>
  </si>
  <si>
    <t>a.</t>
  </si>
  <si>
    <t>per year rental</t>
  </si>
  <si>
    <t xml:space="preserve">In December 2005 Mid-American Energy brought online one of the largest wind farms in the world. It cost an estimated $386 million </t>
  </si>
  <si>
    <t>and the 257 turbines have a total capacity of 360.5 megawatts (mW).</t>
  </si>
  <si>
    <t xml:space="preserve">Wind speeds fluctuate and most wind farms are expected to operate at an average of only 35% of their rated capacity. In this case, </t>
  </si>
  <si>
    <t xml:space="preserve">at an electricity price of $55 per megawatt-hour (mWh), the project will produce revenues in the first year of $60.8 million </t>
  </si>
  <si>
    <t>(i.e., .35 x 8,760 hours x 360.5 mW x $55 per mWh).</t>
  </si>
  <si>
    <t xml:space="preserve">A reasonable estimate of maintenance and other costs is about $18.9 million in the first year of operation. Thereafter, revenues and </t>
  </si>
  <si>
    <t>costs should increase with inflation by around 3% a year.</t>
  </si>
  <si>
    <t xml:space="preserve">Conventional power stations can be depreciated using 20-year MACRS, and their profits are taxed at 35%. Suppose that the project </t>
  </si>
  <si>
    <t xml:space="preserve">will last 20 years and the cost of capital is 12%. To encourage renewable energy sources, the government offers several tax breaks </t>
  </si>
  <si>
    <t>for wind farms.</t>
  </si>
  <si>
    <t>How large a tax break (if any) was needed to make Mid-American’s investment a positive NPV venture?</t>
  </si>
  <si>
    <t>Some wind farm operators assume a capacity factor of 30% rather than 35%. How would this lower capacity factor alter project NPV?</t>
  </si>
  <si>
    <t>b.</t>
  </si>
  <si>
    <t>Using the same spreadsheet above, what would be the NPV at a capacity factor of 30%:</t>
  </si>
  <si>
    <t>Equivalent Annual Cost - Machine A</t>
  </si>
  <si>
    <r>
      <t xml:space="preserve">Equivalent Annual Cost - Machine </t>
    </r>
    <r>
      <rPr>
        <sz val="10"/>
        <rFont val="Arial"/>
        <family val="2"/>
      </rPr>
      <t>B</t>
    </r>
  </si>
  <si>
    <t>Spreadsheet Templates</t>
  </si>
  <si>
    <t>Select the green colored cells below for tips and suggestions to complete this problem.</t>
  </si>
  <si>
    <t>Second Edition</t>
  </si>
  <si>
    <t>Principles of Corporate Finance, Concise, 2nd Edition</t>
  </si>
  <si>
    <t>Principles of Corporate Finance, Concise</t>
  </si>
  <si>
    <t xml:space="preserve">Each chapter of the spreadsheets to accompany Principles of Corporate Finance, Concise </t>
  </si>
  <si>
    <t>tab.  In the spreadsheets to accompany Principles of Corporate Finance, Concise, you will</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</si>
</sst>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0%"/>
    <numFmt numFmtId="171" formatCode="&quot;Yes&quot;;&quot;Yes&quot;;&quot;No&quot;"/>
    <numFmt numFmtId="172" formatCode="&quot;True&quot;;&quot;True&quot;;&quot;False&quot;"/>
    <numFmt numFmtId="173" formatCode="&quot;On&quot;;&quot;On&quot;;&quot;Off&quot;"/>
    <numFmt numFmtId="174" formatCode="#,##0.0"/>
    <numFmt numFmtId="175" formatCode="0.0"/>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2]\ #,##0.00_);[Red]\([$€-2]\ #,##0.00\)"/>
    <numFmt numFmtId="184" formatCode="#,##0.00_ ;[Red]\-#,##0.00\ "/>
    <numFmt numFmtId="185" formatCode="#,##0.0_ ;[Red]\-#,##0.0\ "/>
    <numFmt numFmtId="186" formatCode="_(&quot;$&quot;* #,##0.000_);_(&quot;$&quot;* \(#,##0.000\);_(&quot;$&quot;* &quot;-&quot;??_);_(@_)"/>
    <numFmt numFmtId="187" formatCode="_(&quot;$&quot;* #,##0.0000_);_(&quot;$&quot;* \(#,##0.0000\);_(&quot;$&quot;* &quot;-&quot;??_);_(@_)"/>
    <numFmt numFmtId="188" formatCode="_(&quot;$&quot;* #,##0.0_);_(&quot;$&quot;* \(#,##0.0\);_(&quot;$&quot;* &quot;-&quot;??_);_(@_)"/>
    <numFmt numFmtId="189" formatCode="_(&quot;$&quot;* #,##0_);_(&quot;$&quot;* \(#,##0\);_(&quot;$&quot;* &quot;-&quot;??_);_(@_)"/>
    <numFmt numFmtId="190" formatCode="_(* #,##0.0_);_(* \(#,##0.0\);_(* &quot;-&quot;??_);_(@_)"/>
    <numFmt numFmtId="191" formatCode="_(* #,##0_);_(* \(#,##0\);_(* &quot;-&quot;??_);_(@_)"/>
    <numFmt numFmtId="192" formatCode="&quot;$&quot;#,##0.0_);[Red]\(&quot;$&quot;#,##0.0\)"/>
    <numFmt numFmtId="193" formatCode="_(* #,##0.000_);_(* \(#,##0.000\);_(* &quot;-&quot;??_);_(@_)"/>
    <numFmt numFmtId="194" formatCode="#,##0.0000000000"/>
    <numFmt numFmtId="195" formatCode="#,##0.000000000"/>
    <numFmt numFmtId="196" formatCode="#,##0.00000000"/>
    <numFmt numFmtId="197" formatCode="#,##0.0000000"/>
    <numFmt numFmtId="198" formatCode="#,##0.00000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00%"/>
    <numFmt numFmtId="208" formatCode="0.0000%"/>
    <numFmt numFmtId="209" formatCode="0.00000%"/>
    <numFmt numFmtId="210" formatCode="0.000000%"/>
    <numFmt numFmtId="211" formatCode="#,##0.000"/>
    <numFmt numFmtId="212" formatCode="#,##0.0000"/>
    <numFmt numFmtId="213" formatCode="#,##0.00000"/>
    <numFmt numFmtId="214" formatCode="&quot;$&quot;#,##0.00"/>
    <numFmt numFmtId="215" formatCode=";;;"/>
    <numFmt numFmtId="216" formatCode="_(* #,##0.0000_);_(* \(#,##0.0000\);_(* &quot;-&quot;??_);_(@_)"/>
    <numFmt numFmtId="217" formatCode="_(* #,##0.00000_);_(* \(#,##0.00000\);_(* &quot;-&quot;??_);_(@_)"/>
    <numFmt numFmtId="218" formatCode="&quot;$&quot;#,##0"/>
  </numFmts>
  <fonts count="49">
    <font>
      <sz val="10"/>
      <name val="Arial"/>
      <family val="0"/>
    </font>
    <font>
      <u val="single"/>
      <sz val="10"/>
      <color indexed="36"/>
      <name val="Arial"/>
      <family val="2"/>
    </font>
    <font>
      <u val="single"/>
      <sz val="10"/>
      <color indexed="12"/>
      <name val="Arial"/>
      <family val="2"/>
    </font>
    <font>
      <sz val="14"/>
      <name val="Arial"/>
      <family val="2"/>
    </font>
    <font>
      <u val="single"/>
      <sz val="14"/>
      <color indexed="12"/>
      <name val="Arial"/>
      <family val="2"/>
    </font>
    <font>
      <u val="single"/>
      <sz val="12"/>
      <color indexed="12"/>
      <name val="Arial"/>
      <family val="2"/>
    </font>
    <font>
      <sz val="12"/>
      <name val="Arial"/>
      <family val="2"/>
    </font>
    <font>
      <u val="single"/>
      <sz val="12"/>
      <color indexed="16"/>
      <name val="Arial"/>
      <family val="2"/>
    </font>
    <font>
      <u val="single"/>
      <sz val="12"/>
      <name val="Arial"/>
      <family val="2"/>
    </font>
    <font>
      <b/>
      <sz val="12"/>
      <name val="Arial"/>
      <family val="2"/>
    </font>
    <font>
      <b/>
      <sz val="14"/>
      <name val="Times New Roman"/>
      <family val="1"/>
    </font>
    <font>
      <b/>
      <sz val="10"/>
      <color indexed="18"/>
      <name val="Arial"/>
      <family val="2"/>
    </font>
    <font>
      <sz val="10"/>
      <color indexed="10"/>
      <name val="Arial"/>
      <family val="2"/>
    </font>
    <font>
      <b/>
      <sz val="10"/>
      <color indexed="10"/>
      <name val="Arial"/>
      <family val="2"/>
    </font>
    <font>
      <b/>
      <sz val="10"/>
      <name val="Arial"/>
      <family val="2"/>
    </font>
    <font>
      <u val="single"/>
      <sz val="10"/>
      <name val="Arial"/>
      <family val="2"/>
    </font>
    <font>
      <sz val="7"/>
      <name val="Times New Roman"/>
      <family val="1"/>
    </font>
    <font>
      <sz val="14"/>
      <color indexed="60"/>
      <name val="Arial"/>
      <family val="2"/>
    </font>
    <font>
      <b/>
      <sz val="24"/>
      <color indexed="60"/>
      <name val="Arial"/>
      <family val="2"/>
    </font>
    <font>
      <b/>
      <sz val="14"/>
      <color indexed="60"/>
      <name val="Arial"/>
      <family val="2"/>
    </font>
    <font>
      <u val="single"/>
      <sz val="12"/>
      <color indexed="60"/>
      <name val="Arial"/>
      <family val="2"/>
    </font>
    <font>
      <b/>
      <u val="single"/>
      <sz val="10"/>
      <name val="Arial"/>
      <family val="2"/>
    </font>
    <font>
      <sz val="12"/>
      <color indexed="10"/>
      <name val="Arial"/>
      <family val="2"/>
    </font>
    <font>
      <i/>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4"/>
      <color indexed="10"/>
      <name val="Arial"/>
      <family val="2"/>
    </font>
    <font>
      <sz val="8"/>
      <name val="Arial"/>
      <family val="0"/>
    </font>
    <font>
      <i/>
      <sz val="10"/>
      <name val="Arial"/>
      <family val="2"/>
    </font>
    <font>
      <sz val="11"/>
      <color indexed="8"/>
      <name val="Calibri"/>
      <family val="2"/>
    </font>
    <font>
      <b/>
      <sz val="11"/>
      <color indexed="8"/>
      <name val="Calibri"/>
      <family val="2"/>
    </font>
    <font>
      <b/>
      <i/>
      <sz val="10"/>
      <name val="Arial"/>
      <family val="2"/>
    </font>
    <font>
      <sz val="10"/>
      <name val="Times New Roman"/>
      <family val="1"/>
    </font>
    <font>
      <sz val="12"/>
      <color indexed="10"/>
      <name val="Times New Roman"/>
      <family val="1"/>
    </font>
    <font>
      <b/>
      <sz val="1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color indexed="23"/>
      </right>
      <top style="thin">
        <color indexed="23"/>
      </top>
      <bottom style="thin">
        <color indexed="23"/>
      </bottom>
    </border>
    <border>
      <left style="thin">
        <color indexed="55"/>
      </left>
      <right>
        <color indexed="63"/>
      </right>
      <top style="thin">
        <color indexed="55"/>
      </top>
      <bottom style="thin">
        <color indexed="55"/>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55"/>
      </left>
      <right>
        <color indexed="63"/>
      </right>
      <top>
        <color indexed="63"/>
      </top>
      <bottom>
        <color indexed="63"/>
      </bottom>
    </border>
    <border>
      <left>
        <color indexed="63"/>
      </left>
      <right style="thin">
        <color indexed="2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12" fillId="0" borderId="0" applyNumberFormat="0" applyFill="0" applyBorder="0" applyAlignment="0" applyProtection="0"/>
  </cellStyleXfs>
  <cellXfs count="350">
    <xf numFmtId="0" fontId="0" fillId="0" borderId="0" xfId="0" applyAlignment="1">
      <alignment/>
    </xf>
    <xf numFmtId="0" fontId="3" fillId="0" borderId="0" xfId="0" applyFont="1" applyAlignment="1">
      <alignment horizontal="centerContinuous"/>
    </xf>
    <xf numFmtId="0" fontId="3" fillId="0" borderId="0" xfId="0" applyFont="1" applyAlignment="1">
      <alignment/>
    </xf>
    <xf numFmtId="0" fontId="4" fillId="0" borderId="0" xfId="55" applyFont="1" applyAlignment="1" applyProtection="1">
      <alignment/>
      <protection/>
    </xf>
    <xf numFmtId="0" fontId="3" fillId="0" borderId="0" xfId="0" applyFont="1" applyAlignment="1">
      <alignment/>
    </xf>
    <xf numFmtId="0" fontId="0" fillId="0" borderId="0" xfId="0" applyFont="1" applyAlignment="1">
      <alignment horizontal="centerContinuous"/>
    </xf>
    <xf numFmtId="0" fontId="0" fillId="0" borderId="0" xfId="0" applyAlignment="1">
      <alignment horizontal="centerContinuous"/>
    </xf>
    <xf numFmtId="0" fontId="0" fillId="0" borderId="0" xfId="0" applyFont="1" applyBorder="1" applyAlignment="1">
      <alignment horizontal="centerContinuous"/>
    </xf>
    <xf numFmtId="0" fontId="5" fillId="0" borderId="0" xfId="55" applyFont="1" applyBorder="1" applyAlignment="1" applyProtection="1">
      <alignment vertical="center"/>
      <protection/>
    </xf>
    <xf numFmtId="0" fontId="0" fillId="0" borderId="0" xfId="0" applyFont="1" applyAlignment="1">
      <alignment/>
    </xf>
    <xf numFmtId="0" fontId="0" fillId="0" borderId="0" xfId="0" applyFont="1" applyBorder="1" applyAlignment="1">
      <alignment horizontal="left"/>
    </xf>
    <xf numFmtId="0" fontId="2" fillId="0" borderId="0" xfId="55" applyAlignment="1" applyProtection="1">
      <alignment/>
      <protection/>
    </xf>
    <xf numFmtId="0" fontId="10" fillId="0" borderId="0" xfId="0" applyFont="1" applyBorder="1" applyAlignment="1" applyProtection="1">
      <alignment horizontal="centerContinuous" vertical="top"/>
      <protection/>
    </xf>
    <xf numFmtId="0" fontId="0" fillId="0" borderId="0" xfId="0" applyBorder="1" applyAlignment="1">
      <alignment horizontal="centerContinuous"/>
    </xf>
    <xf numFmtId="0" fontId="0" fillId="0" borderId="0" xfId="0" applyBorder="1" applyAlignment="1">
      <alignment/>
    </xf>
    <xf numFmtId="0" fontId="9" fillId="0" borderId="0" xfId="0" applyFont="1" applyBorder="1" applyAlignment="1">
      <alignment horizontal="centerContinuous" vertical="center"/>
    </xf>
    <xf numFmtId="0" fontId="0" fillId="24" borderId="0" xfId="0" applyFont="1" applyFill="1" applyBorder="1" applyAlignment="1">
      <alignment horizontal="centerContinuous"/>
    </xf>
    <xf numFmtId="0" fontId="6" fillId="0" borderId="0" xfId="0" applyFont="1" applyBorder="1" applyAlignment="1">
      <alignment horizontal="centerContinuous" vertical="center"/>
    </xf>
    <xf numFmtId="0" fontId="0" fillId="24" borderId="0" xfId="0" applyFill="1" applyAlignment="1">
      <alignment/>
    </xf>
    <xf numFmtId="0" fontId="0" fillId="0" borderId="0" xfId="0" applyFont="1" applyFill="1" applyBorder="1" applyAlignment="1">
      <alignment horizontal="left"/>
    </xf>
    <xf numFmtId="0" fontId="0" fillId="0" borderId="10" xfId="0" applyBorder="1" applyAlignment="1">
      <alignment/>
    </xf>
    <xf numFmtId="0" fontId="0" fillId="0" borderId="10" xfId="0" applyFont="1" applyFill="1" applyBorder="1" applyAlignment="1">
      <alignment horizontal="left"/>
    </xf>
    <xf numFmtId="0" fontId="6" fillId="24" borderId="0" xfId="0" applyFont="1" applyFill="1" applyBorder="1" applyAlignment="1">
      <alignment horizontal="centerContinuous"/>
    </xf>
    <xf numFmtId="0" fontId="0" fillId="0" borderId="0" xfId="0" applyFont="1" applyBorder="1" applyAlignment="1" applyProtection="1" quotePrefix="1">
      <alignment horizontal="left"/>
      <protection/>
    </xf>
    <xf numFmtId="49" fontId="0" fillId="8" borderId="11" xfId="0" applyNumberFormat="1" applyFill="1" applyBorder="1" applyAlignment="1">
      <alignment/>
    </xf>
    <xf numFmtId="0" fontId="0" fillId="0" borderId="0" xfId="0" applyFont="1" applyAlignment="1">
      <alignment horizontal="left"/>
    </xf>
    <xf numFmtId="49" fontId="0" fillId="8" borderId="12" xfId="0" applyNumberFormat="1" applyFill="1" applyBorder="1" applyAlignment="1" applyProtection="1">
      <alignment/>
      <protection locked="0"/>
    </xf>
    <xf numFmtId="0" fontId="0" fillId="0" borderId="0" xfId="0" applyFont="1" applyBorder="1" applyAlignment="1">
      <alignment horizontal="left"/>
    </xf>
    <xf numFmtId="0" fontId="11" fillId="0" borderId="0" xfId="0" applyFont="1" applyBorder="1" applyAlignment="1">
      <alignment horizontal="left" vertical="center"/>
    </xf>
    <xf numFmtId="0" fontId="0" fillId="0" borderId="0" xfId="0" applyFont="1" applyBorder="1" applyAlignment="1">
      <alignment horizontal="right"/>
    </xf>
    <xf numFmtId="0" fontId="12" fillId="0" borderId="0" xfId="0" applyFont="1" applyBorder="1" applyAlignment="1">
      <alignment horizontal="left"/>
    </xf>
    <xf numFmtId="0" fontId="0" fillId="0" borderId="0" xfId="0" applyFont="1" applyBorder="1" applyAlignment="1">
      <alignment/>
    </xf>
    <xf numFmtId="6" fontId="0" fillId="0" borderId="0" xfId="0" applyNumberFormat="1" applyAlignment="1">
      <alignment/>
    </xf>
    <xf numFmtId="9" fontId="0" fillId="0" borderId="0" xfId="0" applyNumberFormat="1" applyAlignment="1">
      <alignment/>
    </xf>
    <xf numFmtId="0" fontId="14" fillId="0" borderId="0" xfId="0" applyFont="1" applyAlignment="1">
      <alignment/>
    </xf>
    <xf numFmtId="0" fontId="12" fillId="0" borderId="0" xfId="0" applyFont="1" applyAlignment="1">
      <alignment horizontal="right"/>
    </xf>
    <xf numFmtId="0" fontId="0" fillId="0" borderId="10" xfId="0" applyBorder="1" applyAlignment="1">
      <alignment horizontal="center"/>
    </xf>
    <xf numFmtId="0" fontId="0" fillId="0" borderId="0" xfId="0" applyAlignment="1">
      <alignment horizontal="center"/>
    </xf>
    <xf numFmtId="9" fontId="0" fillId="0" borderId="0" xfId="0" applyNumberFormat="1" applyAlignment="1">
      <alignment horizontal="center"/>
    </xf>
    <xf numFmtId="170" fontId="0" fillId="0" borderId="0" xfId="0" applyNumberFormat="1" applyAlignment="1">
      <alignment horizontal="center"/>
    </xf>
    <xf numFmtId="10" fontId="0" fillId="0" borderId="0" xfId="0" applyNumberFormat="1" applyAlignment="1">
      <alignment horizontal="center"/>
    </xf>
    <xf numFmtId="8" fontId="0" fillId="0" borderId="0" xfId="0" applyNumberFormat="1" applyAlignment="1">
      <alignment/>
    </xf>
    <xf numFmtId="0" fontId="0" fillId="0" borderId="0" xfId="0" applyFont="1" applyAlignment="1">
      <alignment horizontal="left" indent="4"/>
    </xf>
    <xf numFmtId="0" fontId="0" fillId="0" borderId="13" xfId="0" applyBorder="1" applyAlignment="1">
      <alignment/>
    </xf>
    <xf numFmtId="5" fontId="0" fillId="0" borderId="0" xfId="0" applyNumberFormat="1" applyAlignment="1">
      <alignment/>
    </xf>
    <xf numFmtId="0" fontId="14" fillId="0" borderId="13" xfId="0" applyFont="1" applyFill="1" applyBorder="1" applyAlignment="1">
      <alignment horizontal="center"/>
    </xf>
    <xf numFmtId="0" fontId="12" fillId="0" borderId="0" xfId="0" applyFont="1" applyAlignment="1">
      <alignment/>
    </xf>
    <xf numFmtId="6" fontId="0" fillId="8" borderId="14" xfId="0" applyNumberFormat="1" applyFill="1" applyBorder="1" applyAlignment="1">
      <alignment horizontal="center"/>
    </xf>
    <xf numFmtId="6" fontId="12" fillId="8" borderId="14" xfId="0" applyNumberFormat="1" applyFont="1" applyFill="1" applyBorder="1" applyAlignment="1">
      <alignment horizontal="center"/>
    </xf>
    <xf numFmtId="0" fontId="0" fillId="24" borderId="0" xfId="0" applyFont="1" applyFill="1" applyBorder="1" applyAlignment="1">
      <alignment horizontal="left"/>
    </xf>
    <xf numFmtId="0" fontId="6" fillId="24" borderId="0" xfId="0" applyFont="1" applyFill="1" applyBorder="1" applyAlignment="1">
      <alignment horizontal="left"/>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NumberFormat="1" applyAlignment="1">
      <alignment/>
    </xf>
    <xf numFmtId="0" fontId="0" fillId="0" borderId="0" xfId="0" applyBorder="1" applyAlignment="1">
      <alignment horizontal="right"/>
    </xf>
    <xf numFmtId="0" fontId="0" fillId="0" borderId="10" xfId="0" applyBorder="1" applyAlignment="1">
      <alignment horizontal="right"/>
    </xf>
    <xf numFmtId="3" fontId="0" fillId="0" borderId="0" xfId="0" applyNumberFormat="1" applyAlignment="1">
      <alignment/>
    </xf>
    <xf numFmtId="0" fontId="6" fillId="24" borderId="0" xfId="0" applyFont="1" applyFill="1" applyBorder="1" applyAlignment="1">
      <alignment horizontal="centerContinuous"/>
    </xf>
    <xf numFmtId="0" fontId="3" fillId="0" borderId="0" xfId="0" applyFont="1" applyAlignment="1">
      <alignment horizontal="centerContinuous"/>
    </xf>
    <xf numFmtId="0" fontId="6" fillId="0" borderId="0" xfId="0" applyFont="1" applyFill="1" applyBorder="1" applyAlignment="1">
      <alignment horizontal="left"/>
    </xf>
    <xf numFmtId="0" fontId="0" fillId="0" borderId="0" xfId="60">
      <alignment/>
      <protection/>
    </xf>
    <xf numFmtId="0" fontId="0" fillId="0" borderId="0" xfId="60" applyAlignment="1">
      <alignment horizontal="centerContinuous"/>
      <protection/>
    </xf>
    <xf numFmtId="0" fontId="6" fillId="0" borderId="0" xfId="60" applyFont="1">
      <alignment/>
      <protection/>
    </xf>
    <xf numFmtId="0" fontId="7" fillId="0" borderId="0" xfId="60" applyFont="1">
      <alignment/>
      <protection/>
    </xf>
    <xf numFmtId="0" fontId="0" fillId="0" borderId="0" xfId="60" applyFont="1">
      <alignment/>
      <protection/>
    </xf>
    <xf numFmtId="0" fontId="0" fillId="0" borderId="0" xfId="60" applyFont="1" applyAlignment="1">
      <alignment/>
      <protection/>
    </xf>
    <xf numFmtId="49" fontId="0" fillId="0" borderId="0" xfId="60" applyNumberFormat="1">
      <alignment/>
      <protection/>
    </xf>
    <xf numFmtId="49" fontId="0" fillId="0" borderId="0" xfId="60" applyNumberFormat="1" applyFont="1">
      <alignment/>
      <protection/>
    </xf>
    <xf numFmtId="0" fontId="8" fillId="0" borderId="0" xfId="60" applyFont="1">
      <alignment/>
      <protection/>
    </xf>
    <xf numFmtId="0" fontId="0" fillId="0" borderId="0" xfId="60" applyFont="1" applyBorder="1" applyAlignment="1" applyProtection="1" quotePrefix="1">
      <alignment horizontal="left"/>
      <protection/>
    </xf>
    <xf numFmtId="49" fontId="0" fillId="8" borderId="11" xfId="60" applyNumberFormat="1" applyFont="1" applyFill="1" applyBorder="1">
      <alignment/>
      <protection/>
    </xf>
    <xf numFmtId="0" fontId="0" fillId="0" borderId="0" xfId="60" applyFont="1" applyAlignment="1">
      <alignment horizontal="left"/>
      <protection/>
    </xf>
    <xf numFmtId="49" fontId="0" fillId="8" borderId="12" xfId="60" applyNumberFormat="1" applyFont="1" applyFill="1" applyBorder="1" applyProtection="1">
      <alignment/>
      <protection locked="0"/>
    </xf>
    <xf numFmtId="0" fontId="0" fillId="0" borderId="0" xfId="60" applyFont="1" applyBorder="1" applyAlignment="1">
      <alignment horizontal="left"/>
      <protection/>
    </xf>
    <xf numFmtId="0" fontId="20" fillId="0" borderId="0" xfId="60" applyFont="1">
      <alignment/>
      <protection/>
    </xf>
    <xf numFmtId="0" fontId="6" fillId="0" borderId="0" xfId="0" applyFont="1" applyAlignment="1">
      <alignment/>
    </xf>
    <xf numFmtId="0" fontId="2" fillId="0" borderId="0" xfId="55" applyBorder="1" applyAlignment="1" applyProtection="1">
      <alignment horizontal="left"/>
      <protection/>
    </xf>
    <xf numFmtId="0" fontId="12" fillId="0" borderId="0" xfId="0"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right"/>
    </xf>
    <xf numFmtId="0" fontId="12" fillId="0" borderId="0" xfId="0" applyFont="1" applyAlignment="1">
      <alignment/>
    </xf>
    <xf numFmtId="0" fontId="40" fillId="0" borderId="0" xfId="0" applyFont="1" applyAlignment="1">
      <alignment/>
    </xf>
    <xf numFmtId="6" fontId="12" fillId="8" borderId="14" xfId="0" applyNumberFormat="1" applyFont="1" applyFill="1" applyBorder="1" applyAlignment="1" applyProtection="1">
      <alignment horizontal="center"/>
      <protection locked="0"/>
    </xf>
    <xf numFmtId="6" fontId="12" fillId="8" borderId="14" xfId="0" applyNumberFormat="1" applyFont="1" applyFill="1" applyBorder="1" applyAlignment="1">
      <alignment horizontal="center"/>
    </xf>
    <xf numFmtId="0" fontId="12" fillId="8" borderId="14" xfId="0" applyNumberFormat="1" applyFont="1" applyFill="1" applyBorder="1" applyAlignment="1">
      <alignment horizontal="center"/>
    </xf>
    <xf numFmtId="10" fontId="12" fillId="8" borderId="14" xfId="63" applyNumberFormat="1" applyFont="1" applyFill="1" applyBorder="1" applyAlignment="1">
      <alignment horizontal="center"/>
    </xf>
    <xf numFmtId="0" fontId="0" fillId="0" borderId="0" xfId="0" applyFill="1" applyAlignment="1" applyProtection="1">
      <alignment/>
      <protection/>
    </xf>
    <xf numFmtId="0" fontId="15" fillId="0" borderId="13" xfId="0" applyFont="1" applyBorder="1" applyAlignment="1" quotePrefix="1">
      <alignment/>
    </xf>
    <xf numFmtId="0" fontId="15" fillId="0" borderId="13" xfId="0" applyFont="1" applyBorder="1" applyAlignment="1">
      <alignment/>
    </xf>
    <xf numFmtId="0" fontId="14" fillId="0" borderId="13" xfId="0" applyFont="1" applyFill="1" applyBorder="1" applyAlignment="1">
      <alignment/>
    </xf>
    <xf numFmtId="0" fontId="12" fillId="0" borderId="0" xfId="0" applyFont="1" applyAlignment="1">
      <alignment horizontal="right"/>
    </xf>
    <xf numFmtId="0" fontId="12" fillId="0" borderId="0" xfId="0" applyNumberFormat="1" applyFont="1" applyAlignment="1">
      <alignment/>
    </xf>
    <xf numFmtId="175" fontId="12" fillId="8" borderId="14" xfId="0" applyNumberFormat="1" applyFont="1" applyFill="1" applyBorder="1" applyAlignment="1">
      <alignment horizontal="center"/>
    </xf>
    <xf numFmtId="175" fontId="12" fillId="8" borderId="14" xfId="0" applyNumberFormat="1" applyFont="1" applyFill="1" applyBorder="1" applyAlignment="1">
      <alignment horizontal="center"/>
    </xf>
    <xf numFmtId="8" fontId="0" fillId="8" borderId="14" xfId="0" applyNumberFormat="1" applyFill="1" applyBorder="1" applyAlignment="1">
      <alignment/>
    </xf>
    <xf numFmtId="43" fontId="12" fillId="8" borderId="14" xfId="42" applyFont="1" applyFill="1" applyBorder="1" applyAlignment="1">
      <alignment/>
    </xf>
    <xf numFmtId="43" fontId="12" fillId="8" borderId="14" xfId="42" applyFont="1" applyFill="1" applyBorder="1" applyAlignment="1">
      <alignment horizontal="center"/>
    </xf>
    <xf numFmtId="43" fontId="12" fillId="8" borderId="14" xfId="0" applyNumberFormat="1" applyFont="1" applyFill="1" applyBorder="1" applyAlignment="1">
      <alignment horizontal="center"/>
    </xf>
    <xf numFmtId="0" fontId="21" fillId="0" borderId="0" xfId="0" applyFont="1" applyFill="1" applyAlignment="1">
      <alignment horizontal="center"/>
    </xf>
    <xf numFmtId="0" fontId="0" fillId="8" borderId="0" xfId="0" applyFill="1" applyAlignment="1" applyProtection="1">
      <alignment/>
      <protection locked="0"/>
    </xf>
    <xf numFmtId="0" fontId="14" fillId="0" borderId="0" xfId="0" applyFont="1" applyFill="1" applyBorder="1" applyAlignment="1">
      <alignment horizontal="center"/>
    </xf>
    <xf numFmtId="175" fontId="0" fillId="0" borderId="0" xfId="0" applyNumberFormat="1" applyAlignment="1">
      <alignment/>
    </xf>
    <xf numFmtId="0" fontId="0" fillId="0" borderId="0" xfId="0" applyAlignment="1" quotePrefix="1">
      <alignment horizontal="center"/>
    </xf>
    <xf numFmtId="3" fontId="0" fillId="22" borderId="0" xfId="0" applyNumberFormat="1" applyFill="1" applyAlignment="1">
      <alignment/>
    </xf>
    <xf numFmtId="1" fontId="0" fillId="0" borderId="0" xfId="0" applyNumberFormat="1" applyAlignment="1">
      <alignment/>
    </xf>
    <xf numFmtId="0" fontId="0" fillId="0" borderId="0" xfId="0" applyFill="1" applyAlignment="1" applyProtection="1" quotePrefix="1">
      <alignment/>
      <protection/>
    </xf>
    <xf numFmtId="0" fontId="0" fillId="20" borderId="0" xfId="0" applyFill="1" applyAlignment="1">
      <alignment/>
    </xf>
    <xf numFmtId="3" fontId="0" fillId="8" borderId="0" xfId="0" applyNumberFormat="1" applyFill="1" applyAlignment="1" applyProtection="1">
      <alignment/>
      <protection locked="0"/>
    </xf>
    <xf numFmtId="0" fontId="14" fillId="0" borderId="0" xfId="0" applyFont="1" applyFill="1" applyAlignment="1">
      <alignment/>
    </xf>
    <xf numFmtId="0" fontId="15" fillId="0" borderId="13" xfId="0" applyFont="1" applyFill="1" applyBorder="1" applyAlignment="1">
      <alignment/>
    </xf>
    <xf numFmtId="0" fontId="14" fillId="0" borderId="15" xfId="0" applyFont="1" applyFill="1" applyBorder="1" applyAlignment="1">
      <alignment horizontal="center"/>
    </xf>
    <xf numFmtId="0" fontId="0" fillId="0" borderId="0" xfId="0" applyFill="1" applyBorder="1" applyAlignment="1" applyProtection="1">
      <alignment/>
      <protection locked="0"/>
    </xf>
    <xf numFmtId="0" fontId="0" fillId="0" borderId="0" xfId="0" applyBorder="1" applyAlignment="1">
      <alignment horizontal="center"/>
    </xf>
    <xf numFmtId="0" fontId="0" fillId="0" borderId="0" xfId="0" applyBorder="1" applyAlignment="1">
      <alignment horizontal="left"/>
    </xf>
    <xf numFmtId="0" fontId="14" fillId="0" borderId="13" xfId="0" applyFont="1" applyBorder="1" applyAlignment="1">
      <alignment/>
    </xf>
    <xf numFmtId="0" fontId="0" fillId="0" borderId="13" xfId="0" applyFon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0" fontId="4" fillId="0" borderId="0" xfId="55" applyFont="1" applyAlignment="1">
      <alignment/>
    </xf>
    <xf numFmtId="0" fontId="4" fillId="0" borderId="0" xfId="55" applyFont="1" applyAlignment="1">
      <alignment horizontal="left"/>
    </xf>
    <xf numFmtId="4" fontId="0" fillId="0" borderId="0" xfId="0" applyNumberFormat="1" applyAlignment="1">
      <alignment/>
    </xf>
    <xf numFmtId="0" fontId="0" fillId="0" borderId="0" xfId="0" applyAlignment="1">
      <alignment wrapText="1"/>
    </xf>
    <xf numFmtId="0" fontId="0" fillId="0" borderId="0" xfId="0" applyFill="1" applyAlignment="1">
      <alignment/>
    </xf>
    <xf numFmtId="4" fontId="0" fillId="0" borderId="0" xfId="0" applyNumberFormat="1" applyFill="1" applyAlignment="1">
      <alignment/>
    </xf>
    <xf numFmtId="0" fontId="43" fillId="0" borderId="0" xfId="0" applyFont="1" applyBorder="1" applyAlignment="1">
      <alignment/>
    </xf>
    <xf numFmtId="0" fontId="44" fillId="0" borderId="0" xfId="0" applyFont="1" applyBorder="1" applyAlignment="1">
      <alignment/>
    </xf>
    <xf numFmtId="0" fontId="6" fillId="0" borderId="0" xfId="0" applyFont="1" applyAlignment="1">
      <alignment horizontal="left" indent="4"/>
    </xf>
    <xf numFmtId="0" fontId="6" fillId="0" borderId="0" xfId="0" applyFont="1" applyBorder="1" applyAlignment="1">
      <alignment/>
    </xf>
    <xf numFmtId="0" fontId="6" fillId="0" borderId="0" xfId="0" applyFont="1" applyAlignment="1">
      <alignment/>
    </xf>
    <xf numFmtId="49" fontId="6" fillId="8" borderId="11" xfId="0" applyNumberFormat="1" applyFont="1" applyFill="1" applyBorder="1" applyAlignment="1">
      <alignment/>
    </xf>
    <xf numFmtId="49" fontId="6" fillId="8" borderId="12" xfId="0" applyNumberFormat="1" applyFont="1" applyFill="1" applyBorder="1" applyAlignment="1" applyProtection="1">
      <alignment/>
      <protection locked="0"/>
    </xf>
    <xf numFmtId="0" fontId="6" fillId="0" borderId="0" xfId="0" applyFont="1" applyBorder="1" applyAlignment="1">
      <alignment/>
    </xf>
    <xf numFmtId="0" fontId="6" fillId="0" borderId="0" xfId="0" applyFont="1" applyBorder="1" applyAlignment="1">
      <alignment horizontal="left"/>
    </xf>
    <xf numFmtId="6" fontId="6" fillId="0" borderId="0" xfId="0" applyNumberFormat="1" applyFont="1" applyAlignment="1">
      <alignment/>
    </xf>
    <xf numFmtId="9" fontId="6" fillId="0" borderId="0" xfId="0" applyNumberFormat="1" applyFont="1" applyAlignment="1">
      <alignment/>
    </xf>
    <xf numFmtId="0" fontId="22" fillId="0" borderId="0" xfId="0" applyFont="1" applyAlignment="1">
      <alignment/>
    </xf>
    <xf numFmtId="0" fontId="6" fillId="8" borderId="14" xfId="0" applyNumberFormat="1" applyFont="1" applyFill="1" applyBorder="1" applyAlignment="1">
      <alignment horizontal="center"/>
    </xf>
    <xf numFmtId="0" fontId="6" fillId="0" borderId="0" xfId="0" applyFont="1" applyAlignment="1">
      <alignment horizontal="center" vertical="top" wrapText="1"/>
    </xf>
    <xf numFmtId="0" fontId="6" fillId="0" borderId="0" xfId="0" applyNumberFormat="1" applyFont="1" applyAlignment="1">
      <alignment/>
    </xf>
    <xf numFmtId="0" fontId="0" fillId="0" borderId="0" xfId="0" applyFont="1" applyBorder="1" applyAlignment="1">
      <alignment/>
    </xf>
    <xf numFmtId="4" fontId="0" fillId="0" borderId="0" xfId="0" applyNumberFormat="1" applyFont="1" applyAlignment="1">
      <alignment horizontal="right"/>
    </xf>
    <xf numFmtId="0" fontId="14" fillId="0" borderId="0" xfId="0" applyFont="1" applyBorder="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0" xfId="0" applyFill="1" applyBorder="1" applyAlignment="1">
      <alignment wrapText="1"/>
    </xf>
    <xf numFmtId="3" fontId="0" fillId="0" borderId="14" xfId="0" applyNumberFormat="1" applyBorder="1" applyAlignment="1">
      <alignment/>
    </xf>
    <xf numFmtId="10" fontId="12" fillId="8" borderId="14" xfId="0" applyNumberFormat="1" applyFont="1" applyFill="1" applyBorder="1" applyAlignment="1">
      <alignment horizontal="center"/>
    </xf>
    <xf numFmtId="4" fontId="12" fillId="8" borderId="14" xfId="0" applyNumberFormat="1" applyFont="1" applyFill="1" applyBorder="1" applyAlignment="1">
      <alignment horizontal="center"/>
    </xf>
    <xf numFmtId="0" fontId="4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10" fontId="12" fillId="0" borderId="0" xfId="0" applyNumberFormat="1" applyFont="1" applyAlignment="1">
      <alignment horizontal="left"/>
    </xf>
    <xf numFmtId="0" fontId="0" fillId="0" borderId="0" xfId="0" applyFill="1" applyAlignment="1">
      <alignment horizontal="left"/>
    </xf>
    <xf numFmtId="8" fontId="12" fillId="8" borderId="14" xfId="0" applyNumberFormat="1" applyFont="1" applyFill="1" applyBorder="1" applyAlignment="1">
      <alignment horizontal="center"/>
    </xf>
    <xf numFmtId="3" fontId="12" fillId="8" borderId="14" xfId="0" applyNumberFormat="1" applyFont="1" applyFill="1" applyBorder="1" applyAlignment="1">
      <alignment horizontal="center"/>
    </xf>
    <xf numFmtId="3" fontId="12" fillId="0" borderId="0" xfId="0" applyNumberFormat="1" applyFont="1" applyFill="1" applyBorder="1" applyAlignment="1">
      <alignment horizontal="center"/>
    </xf>
    <xf numFmtId="8" fontId="12" fillId="8" borderId="16" xfId="0" applyNumberFormat="1" applyFont="1" applyFill="1" applyBorder="1" applyAlignment="1">
      <alignment horizontal="center"/>
    </xf>
    <xf numFmtId="9" fontId="12" fillId="8" borderId="14" xfId="0" applyNumberFormat="1" applyFont="1" applyFill="1" applyBorder="1" applyAlignment="1">
      <alignment horizontal="center"/>
    </xf>
    <xf numFmtId="0" fontId="12" fillId="8" borderId="14" xfId="0" applyFont="1" applyFill="1" applyBorder="1" applyAlignment="1">
      <alignment horizontal="center"/>
    </xf>
    <xf numFmtId="214" fontId="12" fillId="8" borderId="14" xfId="0" applyNumberFormat="1" applyFont="1" applyFill="1" applyBorder="1" applyAlignment="1">
      <alignment horizontal="center"/>
    </xf>
    <xf numFmtId="0" fontId="12" fillId="0" borderId="0" xfId="0" applyFont="1" applyFill="1" applyBorder="1" applyAlignment="1">
      <alignment horizontal="center"/>
    </xf>
    <xf numFmtId="0" fontId="0" fillId="0" borderId="0" xfId="0" applyAlignment="1">
      <alignment/>
    </xf>
    <xf numFmtId="4" fontId="0" fillId="0" borderId="0" xfId="0" applyNumberFormat="1" applyFill="1" applyBorder="1" applyAlignment="1">
      <alignment/>
    </xf>
    <xf numFmtId="4" fontId="0" fillId="0" borderId="0" xfId="0" applyNumberFormat="1" applyFont="1" applyFill="1" applyBorder="1" applyAlignment="1">
      <alignment horizontal="right"/>
    </xf>
    <xf numFmtId="0" fontId="0" fillId="0" borderId="0" xfId="0" applyFont="1" applyFill="1" applyBorder="1" applyAlignment="1">
      <alignment horizontal="right"/>
    </xf>
    <xf numFmtId="214" fontId="12"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0" fontId="6" fillId="0" borderId="0" xfId="0" applyFont="1" applyAlignment="1">
      <alignment horizontal="center"/>
    </xf>
    <xf numFmtId="0" fontId="0" fillId="0" borderId="0" xfId="0" applyFill="1" applyAlignment="1">
      <alignment horizontal="left" wrapText="1"/>
    </xf>
    <xf numFmtId="4" fontId="13" fillId="8" borderId="14" xfId="0" applyNumberFormat="1" applyFont="1" applyFill="1" applyBorder="1" applyAlignment="1">
      <alignment horizontal="center"/>
    </xf>
    <xf numFmtId="8" fontId="13" fillId="8" borderId="14" xfId="0" applyNumberFormat="1" applyFont="1" applyFill="1" applyBorder="1" applyAlignment="1">
      <alignment horizontal="center"/>
    </xf>
    <xf numFmtId="198" fontId="12" fillId="8" borderId="14" xfId="0" applyNumberFormat="1" applyFont="1" applyFill="1" applyBorder="1" applyAlignment="1">
      <alignment horizontal="center"/>
    </xf>
    <xf numFmtId="214" fontId="13" fillId="8" borderId="14" xfId="0" applyNumberFormat="1" applyFont="1" applyFill="1" applyBorder="1" applyAlignment="1">
      <alignment horizontal="center"/>
    </xf>
    <xf numFmtId="0" fontId="45" fillId="0" borderId="0" xfId="0" applyFont="1" applyAlignment="1">
      <alignment/>
    </xf>
    <xf numFmtId="0" fontId="12" fillId="8" borderId="16" xfId="0" applyFont="1" applyFill="1" applyBorder="1" applyAlignment="1">
      <alignment horizontal="center"/>
    </xf>
    <xf numFmtId="0" fontId="0" fillId="0" borderId="0" xfId="60" applyFont="1" applyAlignment="1">
      <alignment horizontal="center"/>
      <protection/>
    </xf>
    <xf numFmtId="0" fontId="6" fillId="0" borderId="0" xfId="0" applyFont="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pplyProtection="1">
      <alignment/>
      <protection locked="0"/>
    </xf>
    <xf numFmtId="0" fontId="9" fillId="0" borderId="0" xfId="0" applyFont="1" applyBorder="1" applyAlignment="1">
      <alignment vertical="center"/>
    </xf>
    <xf numFmtId="0" fontId="6" fillId="0" borderId="0" xfId="0" applyFont="1" applyBorder="1" applyAlignment="1">
      <alignment vertical="center"/>
    </xf>
    <xf numFmtId="0" fontId="9" fillId="0" borderId="10" xfId="0" applyFont="1" applyBorder="1" applyAlignment="1">
      <alignment vertical="center"/>
    </xf>
    <xf numFmtId="0" fontId="0" fillId="24" borderId="10" xfId="0" applyFill="1" applyBorder="1" applyAlignment="1">
      <alignment horizontal="left"/>
    </xf>
    <xf numFmtId="0" fontId="0" fillId="24" borderId="10" xfId="0" applyFill="1" applyBorder="1" applyAlignment="1">
      <alignment/>
    </xf>
    <xf numFmtId="0" fontId="15" fillId="0" borderId="0" xfId="0" applyFont="1" applyBorder="1" applyAlignment="1">
      <alignment horizontal="centerContinuous"/>
    </xf>
    <xf numFmtId="10" fontId="12" fillId="0" borderId="0" xfId="63" applyNumberFormat="1" applyFont="1" applyFill="1" applyBorder="1" applyAlignment="1">
      <alignment horizontal="center"/>
    </xf>
    <xf numFmtId="0" fontId="12" fillId="0" borderId="0" xfId="0" applyFont="1" applyFill="1" applyAlignment="1">
      <alignment/>
    </xf>
    <xf numFmtId="0" fontId="15" fillId="0" borderId="0" xfId="0" applyFont="1" applyFill="1" applyBorder="1" applyAlignment="1">
      <alignment horizontal="centerContinuous"/>
    </xf>
    <xf numFmtId="6" fontId="12" fillId="0" borderId="0" xfId="0" applyNumberFormat="1" applyFont="1" applyFill="1" applyBorder="1" applyAlignment="1">
      <alignment horizontal="center"/>
    </xf>
    <xf numFmtId="0" fontId="6" fillId="24" borderId="0" xfId="0" applyFont="1" applyFill="1" applyBorder="1" applyAlignment="1">
      <alignment/>
    </xf>
    <xf numFmtId="0" fontId="0" fillId="0" borderId="0" xfId="0" applyFont="1" applyAlignment="1">
      <alignment horizontal="left"/>
    </xf>
    <xf numFmtId="0" fontId="0" fillId="24" borderId="17" xfId="0" applyFont="1" applyFill="1" applyBorder="1" applyAlignment="1">
      <alignment horizontal="center"/>
    </xf>
    <xf numFmtId="0" fontId="0" fillId="24" borderId="14" xfId="0" applyFont="1" applyFill="1" applyBorder="1" applyAlignment="1">
      <alignment horizontal="center"/>
    </xf>
    <xf numFmtId="0" fontId="12" fillId="8" borderId="0" xfId="0" applyFont="1" applyFill="1" applyAlignment="1">
      <alignment/>
    </xf>
    <xf numFmtId="0" fontId="0" fillId="0" borderId="0" xfId="0" applyFont="1" applyAlignment="1">
      <alignment/>
    </xf>
    <xf numFmtId="175" fontId="12" fillId="8" borderId="0" xfId="0" applyNumberFormat="1" applyFont="1" applyFill="1" applyAlignment="1">
      <alignment/>
    </xf>
    <xf numFmtId="43" fontId="12" fillId="8" borderId="0" xfId="42" applyFont="1" applyFill="1" applyAlignment="1">
      <alignment horizontal="center"/>
    </xf>
    <xf numFmtId="43" fontId="12" fillId="8" borderId="0" xfId="0" applyNumberFormat="1" applyFont="1" applyFill="1" applyAlignment="1">
      <alignment/>
    </xf>
    <xf numFmtId="10" fontId="12" fillId="0" borderId="0" xfId="63" applyNumberFormat="1" applyFont="1" applyAlignment="1">
      <alignment/>
    </xf>
    <xf numFmtId="0" fontId="0" fillId="0" borderId="10" xfId="0" applyFont="1" applyFill="1" applyBorder="1" applyAlignment="1">
      <alignment horizontal="center"/>
    </xf>
    <xf numFmtId="0" fontId="0" fillId="0" borderId="0" xfId="0" applyFont="1" applyAlignment="1">
      <alignment/>
    </xf>
    <xf numFmtId="0" fontId="0" fillId="0" borderId="0" xfId="0" applyFont="1" applyAlignment="1">
      <alignment/>
    </xf>
    <xf numFmtId="9" fontId="12" fillId="8" borderId="14" xfId="63" applyFont="1" applyFill="1" applyBorder="1" applyAlignment="1">
      <alignment horizontal="center"/>
    </xf>
    <xf numFmtId="0" fontId="0" fillId="0" borderId="0" xfId="0" applyFont="1" applyAlignment="1">
      <alignment horizontal="left" indent="4"/>
    </xf>
    <xf numFmtId="0" fontId="0" fillId="0" borderId="10" xfId="0" applyFont="1" applyBorder="1" applyAlignment="1">
      <alignment horizontal="center"/>
    </xf>
    <xf numFmtId="0" fontId="0" fillId="8" borderId="14" xfId="0" applyNumberFormat="1" applyFont="1" applyFill="1" applyBorder="1" applyAlignment="1">
      <alignment horizontal="center"/>
    </xf>
    <xf numFmtId="0" fontId="6" fillId="0" borderId="10" xfId="0" applyFont="1" applyBorder="1" applyAlignment="1">
      <alignment/>
    </xf>
    <xf numFmtId="0" fontId="0" fillId="0" borderId="0" xfId="0" applyFont="1" applyFill="1" applyBorder="1" applyAlignment="1">
      <alignment horizontal="left"/>
    </xf>
    <xf numFmtId="0" fontId="0" fillId="0" borderId="0" xfId="0" applyFont="1" applyBorder="1" applyAlignment="1">
      <alignment/>
    </xf>
    <xf numFmtId="10" fontId="0" fillId="0" borderId="0" xfId="63" applyNumberFormat="1" applyFont="1" applyAlignment="1">
      <alignment horizontal="center"/>
    </xf>
    <xf numFmtId="6" fontId="0" fillId="24" borderId="14" xfId="0" applyNumberFormat="1" applyFont="1" applyFill="1" applyBorder="1" applyAlignment="1">
      <alignment horizontal="right"/>
    </xf>
    <xf numFmtId="6" fontId="0" fillId="24" borderId="14" xfId="0" applyNumberFormat="1" applyFont="1" applyFill="1" applyBorder="1" applyAlignment="1">
      <alignment/>
    </xf>
    <xf numFmtId="191" fontId="0" fillId="24" borderId="14" xfId="42" applyNumberFormat="1" applyFont="1" applyFill="1" applyBorder="1" applyAlignment="1">
      <alignment/>
    </xf>
    <xf numFmtId="191" fontId="0" fillId="0" borderId="14" xfId="42" applyNumberFormat="1" applyFont="1" applyBorder="1" applyAlignment="1">
      <alignment/>
    </xf>
    <xf numFmtId="191" fontId="0" fillId="24" borderId="14" xfId="42" applyNumberFormat="1" applyFont="1" applyFill="1" applyBorder="1" applyAlignment="1">
      <alignment horizontal="right"/>
    </xf>
    <xf numFmtId="191" fontId="0" fillId="0" borderId="14" xfId="42" applyNumberFormat="1" applyFont="1" applyBorder="1" applyAlignment="1">
      <alignment horizontal="right"/>
    </xf>
    <xf numFmtId="175" fontId="12" fillId="8" borderId="0" xfId="0" applyNumberFormat="1" applyFont="1" applyFill="1" applyAlignment="1">
      <alignment/>
    </xf>
    <xf numFmtId="0" fontId="2" fillId="0" borderId="0" xfId="55" applyFont="1" applyAlignment="1" applyProtection="1">
      <alignment/>
      <protection/>
    </xf>
    <xf numFmtId="43" fontId="12" fillId="8" borderId="0" xfId="0" applyNumberFormat="1" applyFont="1" applyFill="1" applyAlignment="1">
      <alignment/>
    </xf>
    <xf numFmtId="43" fontId="12" fillId="8" borderId="0" xfId="42" applyFont="1" applyFill="1" applyAlignment="1">
      <alignment/>
    </xf>
    <xf numFmtId="0" fontId="6" fillId="0" borderId="0" xfId="60" applyFont="1" applyAlignment="1">
      <alignment horizontal="right"/>
      <protection/>
    </xf>
    <xf numFmtId="0" fontId="5" fillId="0" borderId="0" xfId="55" applyFont="1" applyAlignment="1" applyProtection="1">
      <alignment horizontal="right"/>
      <protection/>
    </xf>
    <xf numFmtId="49" fontId="6" fillId="0" borderId="0" xfId="60" applyNumberFormat="1" applyFont="1" applyAlignment="1">
      <alignment horizontal="right"/>
      <protection/>
    </xf>
    <xf numFmtId="43" fontId="12" fillId="0" borderId="0" xfId="42" applyFont="1" applyFill="1" applyBorder="1" applyAlignment="1">
      <alignment horizontal="center"/>
    </xf>
    <xf numFmtId="0" fontId="12" fillId="8" borderId="14" xfId="0" applyNumberFormat="1" applyFont="1" applyFill="1" applyBorder="1" applyAlignment="1">
      <alignment horizontal="left"/>
    </xf>
    <xf numFmtId="0" fontId="6" fillId="8" borderId="14" xfId="0" applyNumberFormat="1" applyFont="1" applyFill="1" applyBorder="1" applyAlignment="1">
      <alignment horizontal="left"/>
    </xf>
    <xf numFmtId="0" fontId="47" fillId="0" borderId="0" xfId="0" applyFont="1" applyAlignment="1">
      <alignment/>
    </xf>
    <xf numFmtId="0" fontId="14" fillId="0" borderId="10" xfId="0" applyFont="1" applyBorder="1" applyAlignment="1">
      <alignment horizontal="center"/>
    </xf>
    <xf numFmtId="0" fontId="14" fillId="0" borderId="10" xfId="0" applyFont="1" applyFill="1" applyBorder="1" applyAlignment="1">
      <alignment horizontal="center"/>
    </xf>
    <xf numFmtId="0" fontId="14" fillId="0" borderId="0" xfId="0" applyFont="1" applyAlignment="1">
      <alignment/>
    </xf>
    <xf numFmtId="9" fontId="14" fillId="0" borderId="0" xfId="0" applyNumberFormat="1" applyFont="1" applyAlignment="1">
      <alignment horizontal="center"/>
    </xf>
    <xf numFmtId="9" fontId="14" fillId="0" borderId="10" xfId="0" applyNumberFormat="1" applyFont="1" applyBorder="1" applyAlignment="1">
      <alignment horizontal="center"/>
    </xf>
    <xf numFmtId="42" fontId="12" fillId="8" borderId="14" xfId="42" applyNumberFormat="1" applyFont="1" applyFill="1" applyBorder="1" applyAlignment="1" applyProtection="1">
      <alignment/>
      <protection locked="0"/>
    </xf>
    <xf numFmtId="42" fontId="12" fillId="8" borderId="14" xfId="0" applyNumberFormat="1" applyFont="1" applyFill="1" applyBorder="1" applyAlignment="1" applyProtection="1">
      <alignment/>
      <protection locked="0"/>
    </xf>
    <xf numFmtId="3" fontId="14" fillId="0" borderId="10" xfId="0" applyNumberFormat="1" applyFont="1" applyBorder="1" applyAlignment="1">
      <alignment horizontal="center"/>
    </xf>
    <xf numFmtId="4" fontId="0" fillId="0" borderId="14" xfId="0" applyNumberFormat="1" applyBorder="1" applyAlignment="1">
      <alignment/>
    </xf>
    <xf numFmtId="37" fontId="12" fillId="8" borderId="14" xfId="42" applyNumberFormat="1" applyFont="1" applyFill="1" applyBorder="1" applyAlignment="1">
      <alignment horizontal="center"/>
    </xf>
    <xf numFmtId="42" fontId="12" fillId="8" borderId="14" xfId="0" applyNumberFormat="1" applyFont="1" applyFill="1" applyBorder="1" applyAlignment="1">
      <alignment horizontal="center"/>
    </xf>
    <xf numFmtId="0" fontId="48" fillId="0" borderId="10" xfId="0" applyFont="1" applyFill="1" applyBorder="1" applyAlignment="1">
      <alignment horizontal="center"/>
    </xf>
    <xf numFmtId="0" fontId="0" fillId="0" borderId="0" xfId="0" applyFont="1" applyAlignment="1">
      <alignment horizontal="left" indent="1"/>
    </xf>
    <xf numFmtId="44" fontId="12" fillId="8" borderId="14" xfId="42" applyNumberFormat="1" applyFont="1" applyFill="1" applyBorder="1" applyAlignment="1">
      <alignment horizontal="center"/>
    </xf>
    <xf numFmtId="44" fontId="13" fillId="8" borderId="14" xfId="0" applyNumberFormat="1" applyFont="1" applyFill="1" applyBorder="1" applyAlignment="1">
      <alignment horizontal="center"/>
    </xf>
    <xf numFmtId="2" fontId="12" fillId="8" borderId="14" xfId="0" applyNumberFormat="1" applyFont="1" applyFill="1" applyBorder="1" applyAlignment="1">
      <alignment/>
    </xf>
    <xf numFmtId="2" fontId="0" fillId="0" borderId="0" xfId="0" applyNumberFormat="1" applyFill="1" applyBorder="1" applyAlignment="1">
      <alignment/>
    </xf>
    <xf numFmtId="215" fontId="0" fillId="0" borderId="0" xfId="0" applyNumberFormat="1" applyAlignment="1">
      <alignment horizontal="center"/>
    </xf>
    <xf numFmtId="43" fontId="12" fillId="8" borderId="14" xfId="0" applyNumberFormat="1" applyFont="1" applyFill="1" applyBorder="1" applyAlignment="1">
      <alignment horizontal="center"/>
    </xf>
    <xf numFmtId="0" fontId="12" fillId="8" borderId="18" xfId="0" applyFont="1" applyFill="1" applyBorder="1" applyAlignment="1">
      <alignment/>
    </xf>
    <xf numFmtId="0" fontId="12" fillId="8" borderId="19" xfId="0" applyFont="1" applyFill="1" applyBorder="1" applyAlignment="1">
      <alignment/>
    </xf>
    <xf numFmtId="0" fontId="12" fillId="8" borderId="20" xfId="0" applyFont="1" applyFill="1" applyBorder="1" applyAlignment="1">
      <alignment/>
    </xf>
    <xf numFmtId="0" fontId="12" fillId="8" borderId="21" xfId="0" applyFont="1" applyFill="1" applyBorder="1" applyAlignment="1">
      <alignment/>
    </xf>
    <xf numFmtId="0" fontId="12" fillId="8" borderId="0" xfId="0" applyFont="1" applyFill="1" applyBorder="1" applyAlignment="1">
      <alignment/>
    </xf>
    <xf numFmtId="0" fontId="12" fillId="8" borderId="22" xfId="0" applyFont="1" applyFill="1" applyBorder="1" applyAlignment="1">
      <alignment/>
    </xf>
    <xf numFmtId="0" fontId="12" fillId="8" borderId="23" xfId="0" applyFont="1" applyFill="1" applyBorder="1" applyAlignment="1">
      <alignment/>
    </xf>
    <xf numFmtId="0" fontId="12" fillId="8" borderId="10" xfId="0" applyFont="1" applyFill="1" applyBorder="1" applyAlignment="1">
      <alignment/>
    </xf>
    <xf numFmtId="0" fontId="12" fillId="8" borderId="24" xfId="0" applyFont="1" applyFill="1" applyBorder="1" applyAlignment="1">
      <alignment/>
    </xf>
    <xf numFmtId="182" fontId="13" fillId="8" borderId="14" xfId="0" applyNumberFormat="1" applyFont="1" applyFill="1" applyBorder="1" applyAlignment="1">
      <alignment horizontal="center"/>
    </xf>
    <xf numFmtId="8" fontId="12" fillId="8" borderId="14" xfId="0" applyNumberFormat="1" applyFont="1" applyFill="1" applyBorder="1" applyAlignment="1" applyProtection="1">
      <alignment/>
      <protection/>
    </xf>
    <xf numFmtId="6" fontId="0" fillId="8" borderId="14" xfId="0" applyNumberFormat="1" applyFill="1" applyBorder="1" applyAlignment="1">
      <alignment/>
    </xf>
    <xf numFmtId="49" fontId="12" fillId="8" borderId="17" xfId="0" applyNumberFormat="1" applyFont="1" applyFill="1" applyBorder="1" applyAlignment="1">
      <alignment horizontal="centerContinuous"/>
    </xf>
    <xf numFmtId="49" fontId="0" fillId="8" borderId="25" xfId="0" applyNumberFormat="1" applyFill="1" applyBorder="1" applyAlignment="1">
      <alignment horizontal="centerContinuous"/>
    </xf>
    <xf numFmtId="49" fontId="0" fillId="8" borderId="26" xfId="0" applyNumberFormat="1" applyFill="1" applyBorder="1" applyAlignment="1">
      <alignment horizontal="centerContinuous"/>
    </xf>
    <xf numFmtId="8" fontId="0" fillId="0" borderId="0" xfId="0" applyNumberFormat="1" applyAlignment="1">
      <alignment horizontal="center"/>
    </xf>
    <xf numFmtId="10" fontId="0" fillId="0" borderId="0" xfId="0" applyNumberFormat="1" applyAlignment="1">
      <alignment/>
    </xf>
    <xf numFmtId="0" fontId="14" fillId="0" borderId="0" xfId="60" applyFont="1">
      <alignment/>
      <protection/>
    </xf>
    <xf numFmtId="0" fontId="14" fillId="0" borderId="13" xfId="60" applyFont="1" applyBorder="1">
      <alignment/>
      <protection/>
    </xf>
    <xf numFmtId="0" fontId="14" fillId="0" borderId="13" xfId="60" applyFont="1" applyBorder="1" applyAlignment="1">
      <alignment horizontal="center"/>
      <protection/>
    </xf>
    <xf numFmtId="217" fontId="12" fillId="8" borderId="0" xfId="0" applyNumberFormat="1" applyFont="1" applyFill="1" applyAlignment="1">
      <alignment/>
    </xf>
    <xf numFmtId="0" fontId="14" fillId="24" borderId="17" xfId="0" applyFont="1" applyFill="1" applyBorder="1" applyAlignment="1">
      <alignment horizontal="center"/>
    </xf>
    <xf numFmtId="0" fontId="14" fillId="24" borderId="25" xfId="0" applyFont="1" applyFill="1" applyBorder="1" applyAlignment="1">
      <alignment horizontal="center"/>
    </xf>
    <xf numFmtId="0" fontId="14" fillId="24" borderId="26" xfId="0" applyFont="1" applyFill="1" applyBorder="1" applyAlignment="1">
      <alignment horizontal="center"/>
    </xf>
    <xf numFmtId="0" fontId="14" fillId="24" borderId="14" xfId="0" applyFont="1" applyFill="1" applyBorder="1" applyAlignment="1">
      <alignment horizontal="center"/>
    </xf>
    <xf numFmtId="0" fontId="14" fillId="0" borderId="0" xfId="0" applyFont="1" applyAlignment="1">
      <alignment horizontal="center"/>
    </xf>
    <xf numFmtId="175" fontId="12" fillId="8" borderId="0" xfId="0" applyNumberFormat="1" applyFont="1" applyFill="1" applyAlignment="1">
      <alignment/>
    </xf>
    <xf numFmtId="175" fontId="12" fillId="8" borderId="0" xfId="0" applyNumberFormat="1" applyFont="1" applyFill="1" applyAlignment="1">
      <alignment/>
    </xf>
    <xf numFmtId="216" fontId="12" fillId="8" borderId="0" xfId="42" applyNumberFormat="1" applyFont="1" applyFill="1" applyAlignment="1">
      <alignment horizontal="center"/>
    </xf>
    <xf numFmtId="216" fontId="12" fillId="8" borderId="0" xfId="42" applyNumberFormat="1" applyFont="1" applyFill="1" applyAlignment="1">
      <alignment horizontal="center"/>
    </xf>
    <xf numFmtId="175" fontId="0" fillId="0" borderId="0" xfId="0" applyNumberFormat="1" applyFont="1" applyAlignment="1">
      <alignment/>
    </xf>
    <xf numFmtId="175" fontId="0" fillId="0" borderId="0" xfId="0" applyNumberFormat="1" applyFont="1" applyAlignment="1">
      <alignment/>
    </xf>
    <xf numFmtId="0" fontId="14" fillId="0" borderId="25" xfId="0" applyFont="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218" fontId="12" fillId="8" borderId="14" xfId="0" applyNumberFormat="1" applyFont="1" applyFill="1" applyBorder="1" applyAlignment="1">
      <alignment/>
    </xf>
    <xf numFmtId="0" fontId="12" fillId="8" borderId="0" xfId="0" applyFont="1" applyFill="1" applyAlignment="1">
      <alignment horizontal="center"/>
    </xf>
    <xf numFmtId="10" fontId="12" fillId="8" borderId="27" xfId="0" applyNumberFormat="1" applyFont="1" applyFill="1" applyBorder="1" applyAlignment="1">
      <alignment horizontal="center"/>
    </xf>
    <xf numFmtId="10" fontId="12" fillId="8" borderId="16" xfId="0" applyNumberFormat="1" applyFont="1" applyFill="1" applyBorder="1" applyAlignment="1">
      <alignment horizontal="center"/>
    </xf>
    <xf numFmtId="5" fontId="12" fillId="8" borderId="14" xfId="0" applyNumberFormat="1" applyFont="1" applyFill="1" applyBorder="1" applyAlignment="1">
      <alignment/>
    </xf>
    <xf numFmtId="6" fontId="12" fillId="8" borderId="14" xfId="0" applyNumberFormat="1" applyFont="1" applyFill="1" applyBorder="1" applyAlignment="1">
      <alignment/>
    </xf>
    <xf numFmtId="5" fontId="12" fillId="8" borderId="14" xfId="0" applyNumberFormat="1" applyFont="1" applyFill="1" applyBorder="1" applyAlignment="1">
      <alignment/>
    </xf>
    <xf numFmtId="6" fontId="12" fillId="8" borderId="14" xfId="0" applyNumberFormat="1" applyFont="1" applyFill="1" applyBorder="1" applyAlignment="1">
      <alignment/>
    </xf>
    <xf numFmtId="170" fontId="12" fillId="8" borderId="14" xfId="63" applyNumberFormat="1" applyFont="1" applyFill="1" applyBorder="1" applyAlignment="1">
      <alignment/>
    </xf>
    <xf numFmtId="0" fontId="14" fillId="0" borderId="13" xfId="0" applyFont="1" applyBorder="1" applyAlignment="1">
      <alignment horizontal="centerContinuous"/>
    </xf>
    <xf numFmtId="0" fontId="14" fillId="4" borderId="0" xfId="0" applyFont="1" applyFill="1" applyAlignment="1">
      <alignment/>
    </xf>
    <xf numFmtId="0" fontId="14" fillId="4" borderId="0" xfId="0" applyFont="1" applyFill="1" applyAlignment="1">
      <alignment horizontal="center"/>
    </xf>
    <xf numFmtId="0" fontId="14" fillId="4" borderId="10" xfId="0" applyFont="1" applyFill="1" applyBorder="1" applyAlignment="1">
      <alignment horizontal="center"/>
    </xf>
    <xf numFmtId="0" fontId="0" fillId="4" borderId="0" xfId="0" applyFont="1" applyFill="1" applyAlignment="1">
      <alignment/>
    </xf>
    <xf numFmtId="0" fontId="0" fillId="4" borderId="0" xfId="0" applyFont="1" applyFill="1" applyAlignment="1">
      <alignment/>
    </xf>
    <xf numFmtId="0" fontId="0" fillId="4" borderId="0" xfId="0" applyFont="1" applyFill="1" applyAlignment="1">
      <alignment vertical="top" wrapText="1"/>
    </xf>
    <xf numFmtId="0" fontId="0" fillId="4" borderId="0" xfId="0" applyFont="1" applyFill="1" applyAlignment="1">
      <alignment vertical="top" wrapText="1"/>
    </xf>
    <xf numFmtId="0" fontId="0" fillId="0" borderId="0" xfId="0" applyFont="1" applyFill="1" applyBorder="1" applyAlignment="1">
      <alignment horizontal="left"/>
    </xf>
    <xf numFmtId="0" fontId="0" fillId="0" borderId="0" xfId="0" applyAlignment="1">
      <alignment/>
    </xf>
    <xf numFmtId="0" fontId="6" fillId="0" borderId="0" xfId="0" applyFont="1" applyAlignment="1">
      <alignment horizontal="center"/>
    </xf>
    <xf numFmtId="4" fontId="14" fillId="0" borderId="10" xfId="0" applyNumberFormat="1" applyFont="1" applyBorder="1" applyAlignment="1">
      <alignment horizontal="center"/>
    </xf>
    <xf numFmtId="0" fontId="45" fillId="0" borderId="10" xfId="0" applyFont="1" applyBorder="1" applyAlignment="1">
      <alignment horizontal="center"/>
    </xf>
    <xf numFmtId="0" fontId="2" fillId="0" borderId="0" xfId="55" applyAlignment="1" applyProtection="1">
      <alignment horizontal="center" vertical="top" wrapText="1"/>
      <protection/>
    </xf>
    <xf numFmtId="0" fontId="14" fillId="0" borderId="10" xfId="60" applyFont="1" applyBorder="1" applyAlignment="1">
      <alignment horizontal="center"/>
      <protection/>
    </xf>
    <xf numFmtId="0" fontId="0" fillId="0" borderId="0" xfId="0" applyFont="1" applyFill="1" applyBorder="1" applyAlignment="1">
      <alignment horizontal="left" wrapText="1"/>
    </xf>
    <xf numFmtId="0" fontId="17" fillId="0" borderId="0" xfId="0" applyFont="1" applyAlignment="1">
      <alignment horizontal="center"/>
    </xf>
    <xf numFmtId="49" fontId="12" fillId="8" borderId="28" xfId="60" applyNumberFormat="1" applyFont="1" applyFill="1" applyBorder="1" applyAlignment="1" applyProtection="1">
      <alignment horizontal="center"/>
      <protection locked="0"/>
    </xf>
    <xf numFmtId="49" fontId="12" fillId="8" borderId="29" xfId="60" applyNumberFormat="1" applyFont="1" applyFill="1" applyBorder="1" applyAlignment="1" applyProtection="1">
      <alignment horizontal="center"/>
      <protection locked="0"/>
    </xf>
    <xf numFmtId="0" fontId="0" fillId="0" borderId="0" xfId="60" applyFont="1" applyAlignment="1">
      <alignment/>
      <protection/>
    </xf>
    <xf numFmtId="0" fontId="6" fillId="0" borderId="0" xfId="60" applyFont="1" applyAlignment="1">
      <alignment/>
      <protection/>
    </xf>
    <xf numFmtId="0" fontId="5" fillId="0" borderId="0" xfId="56" applyFont="1" applyAlignment="1" applyProtection="1">
      <alignment/>
      <protection/>
    </xf>
    <xf numFmtId="0" fontId="18" fillId="0" borderId="0" xfId="60" applyFont="1" applyBorder="1" applyAlignment="1" applyProtection="1">
      <alignment horizontal="center"/>
      <protection/>
    </xf>
    <xf numFmtId="0" fontId="19" fillId="0" borderId="0" xfId="60" applyFont="1" applyBorder="1" applyAlignment="1" applyProtection="1">
      <alignment horizontal="center" vertical="top"/>
      <protection/>
    </xf>
    <xf numFmtId="0" fontId="3" fillId="0" borderId="0" xfId="60" applyFont="1" applyAlignment="1">
      <alignment horizontal="center"/>
      <protection/>
    </xf>
    <xf numFmtId="0" fontId="14" fillId="0" borderId="10" xfId="0" applyFont="1" applyBorder="1" applyAlignment="1">
      <alignment horizontal="center"/>
    </xf>
    <xf numFmtId="0" fontId="6" fillId="0" borderId="0" xfId="0" applyFont="1" applyBorder="1" applyAlignment="1">
      <alignment horizontal="center" vertical="center"/>
    </xf>
    <xf numFmtId="0" fontId="0" fillId="0" borderId="0" xfId="0" applyAlignment="1">
      <alignment horizontal="center"/>
    </xf>
    <xf numFmtId="0" fontId="18" fillId="0" borderId="0" xfId="0" applyFont="1" applyBorder="1" applyAlignment="1" applyProtection="1">
      <alignment horizontal="center"/>
      <protection/>
    </xf>
    <xf numFmtId="0" fontId="19" fillId="0" borderId="0" xfId="0" applyFont="1" applyBorder="1" applyAlignment="1" applyProtection="1">
      <alignment horizontal="center" vertical="top"/>
      <protection/>
    </xf>
    <xf numFmtId="0" fontId="9" fillId="0" borderId="0" xfId="0" applyFont="1" applyBorder="1" applyAlignment="1">
      <alignment horizontal="center" vertical="center"/>
    </xf>
    <xf numFmtId="49" fontId="12" fillId="8" borderId="28" xfId="0" applyNumberFormat="1" applyFont="1" applyFill="1" applyBorder="1" applyAlignment="1" applyProtection="1">
      <alignment horizontal="center"/>
      <protection locked="0"/>
    </xf>
    <xf numFmtId="49" fontId="12" fillId="8" borderId="29" xfId="0" applyNumberFormat="1" applyFont="1" applyFill="1" applyBorder="1" applyAlignment="1" applyProtection="1">
      <alignment horizontal="center"/>
      <protection locked="0"/>
    </xf>
    <xf numFmtId="0" fontId="0" fillId="0" borderId="25" xfId="0" applyBorder="1" applyAlignment="1">
      <alignment horizontal="right"/>
    </xf>
    <xf numFmtId="3" fontId="14" fillId="0" borderId="0" xfId="0" applyNumberFormat="1" applyFont="1" applyAlignment="1">
      <alignment horizontal="center"/>
    </xf>
    <xf numFmtId="0" fontId="2" fillId="0" borderId="0" xfId="55" applyAlignment="1" applyProtection="1">
      <alignment/>
      <protection/>
    </xf>
    <xf numFmtId="0" fontId="6" fillId="24" borderId="0" xfId="0" applyFont="1" applyFill="1" applyBorder="1" applyAlignment="1">
      <alignment horizontal="center"/>
    </xf>
    <xf numFmtId="0" fontId="14" fillId="0" borderId="13" xfId="0" applyFont="1" applyBorder="1" applyAlignment="1">
      <alignment horizontal="center"/>
    </xf>
    <xf numFmtId="0" fontId="6" fillId="24" borderId="0" xfId="0" applyFont="1" applyFill="1" applyBorder="1" applyAlignment="1">
      <alignment horizontal="center"/>
    </xf>
    <xf numFmtId="49" fontId="12" fillId="8" borderId="0" xfId="0" applyNumberFormat="1" applyFont="1" applyFill="1" applyBorder="1" applyAlignment="1" applyProtection="1">
      <alignment horizontal="center" wrapText="1"/>
      <protection locked="0"/>
    </xf>
    <xf numFmtId="49" fontId="0" fillId="8" borderId="0" xfId="0" applyNumberFormat="1" applyFill="1" applyBorder="1" applyAlignment="1" applyProtection="1">
      <alignment horizontal="center" wrapText="1"/>
      <protection locked="0"/>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vertical="center" wrapText="1"/>
    </xf>
    <xf numFmtId="0" fontId="6" fillId="8" borderId="25" xfId="0" applyFont="1" applyFill="1" applyBorder="1" applyAlignment="1">
      <alignment/>
    </xf>
    <xf numFmtId="0" fontId="12" fillId="8" borderId="25" xfId="0" applyFont="1" applyFill="1" applyBorder="1" applyAlignment="1">
      <alignment/>
    </xf>
    <xf numFmtId="0" fontId="2" fillId="0" borderId="0" xfId="55" applyFont="1" applyAlignment="1" applyProtection="1">
      <alignment/>
      <protection/>
    </xf>
    <xf numFmtId="0" fontId="12" fillId="8" borderId="10" xfId="0" applyFont="1" applyFill="1" applyBorder="1" applyAlignment="1">
      <alignment/>
    </xf>
    <xf numFmtId="0" fontId="21" fillId="25" borderId="0" xfId="0" applyFont="1" applyFill="1" applyAlignment="1">
      <alignment horizontal="center"/>
    </xf>
    <xf numFmtId="0" fontId="0" fillId="0" borderId="30" xfId="0" applyBorder="1" applyAlignment="1">
      <alignment horizontal="left"/>
    </xf>
    <xf numFmtId="0" fontId="0" fillId="0" borderId="15" xfId="0" applyBorder="1" applyAlignment="1">
      <alignment horizontal="left"/>
    </xf>
    <xf numFmtId="0" fontId="0" fillId="0" borderId="31" xfId="0" applyBorder="1" applyAlignment="1">
      <alignment horizontal="left"/>
    </xf>
    <xf numFmtId="0" fontId="0" fillId="0" borderId="13" xfId="0" applyFont="1" applyBorder="1" applyAlignment="1">
      <alignment/>
    </xf>
    <xf numFmtId="0" fontId="14" fillId="25" borderId="0" xfId="0" applyFont="1" applyFill="1" applyBorder="1" applyAlignment="1">
      <alignment horizontal="center"/>
    </xf>
    <xf numFmtId="0" fontId="0" fillId="0" borderId="0" xfId="0" applyFont="1" applyAlignment="1">
      <alignment/>
    </xf>
    <xf numFmtId="0" fontId="0" fillId="0" borderId="30" xfId="0" applyBorder="1" applyAlignment="1" quotePrefix="1">
      <alignment horizontal="center"/>
    </xf>
    <xf numFmtId="0" fontId="0" fillId="0" borderId="15" xfId="0" applyBorder="1" applyAlignment="1" quotePrefix="1">
      <alignment horizontal="center"/>
    </xf>
    <xf numFmtId="0" fontId="0" fillId="0" borderId="31" xfId="0" applyBorder="1" applyAlignment="1" quotePrefix="1">
      <alignment horizontal="center"/>
    </xf>
    <xf numFmtId="0" fontId="2" fillId="0" borderId="0" xfId="55"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ch26_bma9e"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34</xdr:row>
      <xdr:rowOff>9525</xdr:rowOff>
    </xdr:from>
    <xdr:to>
      <xdr:col>11</xdr:col>
      <xdr:colOff>0</xdr:colOff>
      <xdr:row>44</xdr:row>
      <xdr:rowOff>57150</xdr:rowOff>
    </xdr:to>
    <xdr:sp>
      <xdr:nvSpPr>
        <xdr:cNvPr id="1" name="Text Box 1"/>
        <xdr:cNvSpPr txBox="1">
          <a:spLocks noChangeArrowheads="1"/>
        </xdr:cNvSpPr>
      </xdr:nvSpPr>
      <xdr:spPr>
        <a:xfrm>
          <a:off x="2333625" y="6553200"/>
          <a:ext cx="6886575" cy="1952625"/>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Capital Expenditure
1. If the spare warehouse space will be used now or in the future, then the project should be credited with these benefits.
2. Charge opportunity cost of the land and building.
3. The salvage value at the end of the project should be included.
Research and Development
1. Research and development is a sunk cost.
Working Capital
1. Will additional inventories be required as volume increases?
2. Recovery of inventories at the end of the project should be included.
3. Is additional working capital required due to changes in receivables, payables, etc.?
Revenue
1. Revenue forecasts assume prices (and quantities) will be unaffected by competition, a common and critical mistake.
Operating Costs
1. Are percentage labor costs unaffected by increase in volume in the early years?
2. Wages generally increase faster than inflation.  Does Reliable expect continuing productivity gains to offset this?
Overhead
1. Is “overhead” truly incremental?
Depreciation
1. Depreciation is not a cash flow, but the ACRS deprecation does affect tax payments.
2. ACRS depreciation is fixed in nominal terms.  The real value of the depreciation tax shield is reduced by inflation.
Interest
1. It is bad practice to deduct interest charges (or other payments to security holders).  Value the project as if it is all equity-financed.
Tax
1. See comments on ACRS depreciation and interest.
2. If Reliable has profits on its remaining business, the tax loss should not be carried forward.
Net Cash Flow
1. See comments on ACRS depreciation and interest.
2. Discount rate should reflect project characteristics; in general, it is not equivalent to the company’s borrowing rate.
</a:t>
          </a:r>
        </a:p>
      </xdr:txBody>
    </xdr:sp>
    <xdr:clientData/>
  </xdr:twoCellAnchor>
  <xdr:twoCellAnchor>
    <xdr:from>
      <xdr:col>2</xdr:col>
      <xdr:colOff>190500</xdr:colOff>
      <xdr:row>34</xdr:row>
      <xdr:rowOff>9525</xdr:rowOff>
    </xdr:from>
    <xdr:to>
      <xdr:col>11</xdr:col>
      <xdr:colOff>0</xdr:colOff>
      <xdr:row>44</xdr:row>
      <xdr:rowOff>57150</xdr:rowOff>
    </xdr:to>
    <xdr:sp>
      <xdr:nvSpPr>
        <xdr:cNvPr id="2" name="Text Box 1"/>
        <xdr:cNvSpPr txBox="1">
          <a:spLocks noChangeArrowheads="1"/>
        </xdr:cNvSpPr>
      </xdr:nvSpPr>
      <xdr:spPr>
        <a:xfrm>
          <a:off x="2333625" y="6553200"/>
          <a:ext cx="6886575" cy="1952625"/>
        </a:xfrm>
        <a:prstGeom prst="rect">
          <a:avLst/>
        </a:prstGeom>
        <a:solidFill>
          <a:srgbClr val="99CC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THE_SUM_FUNCTION" TargetMode="External" /><Relationship Id="rId2" Type="http://schemas.openxmlformats.org/officeDocument/2006/relationships/hyperlink" Target="http://office.microsoft.com/en-us/excel/HP052092901033.aspx?pid=CH062528291033"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office.microsoft.com/en-us/excel/HP052092251033.aspx?pid=CH062528251033"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office.microsoft.com/en-us/excel/HP052092251033.aspx?pid=CH062528251033"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office.microsoft.com/en-us/excel/HP052092251033.aspx?pid=CH062528251033"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office.microsoft.com/en-us/excel/HP052092251033.aspx?pid=CH062528251033"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THE_NPV_FUNCTION" TargetMode="External" /><Relationship Id="rId2" Type="http://schemas.openxmlformats.org/officeDocument/2006/relationships/hyperlink" Target="THE_IRR_FUNCTION" TargetMode="External" /><Relationship Id="rId3" Type="http://schemas.openxmlformats.org/officeDocument/2006/relationships/hyperlink" Target="http://office.microsoft.com/en-us/excel/HP052091991033.aspx?pid=CH062528251033" TargetMode="External" /><Relationship Id="rId4" Type="http://schemas.openxmlformats.org/officeDocument/2006/relationships/hyperlink" Target="http://office.microsoft.com/en-us/excel/HP052091461033.aspx?pid=CH062528251033"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THE_SUM_FUNCTION" TargetMode="External" /><Relationship Id="rId2" Type="http://schemas.openxmlformats.org/officeDocument/2006/relationships/hyperlink" Target="http://office.microsoft.com/en-us/excel/HP052092901033.aspx?pid=CH062528291033" TargetMode="Externa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5"/>
  <sheetViews>
    <sheetView showGridLines="0" showRowColHeaders="0" tabSelected="1" zoomScalePageLayoutView="0" workbookViewId="0" topLeftCell="A1">
      <selection activeCell="A1" sqref="A1:G1"/>
    </sheetView>
  </sheetViews>
  <sheetFormatPr defaultColWidth="0" defaultRowHeight="12.75" zeroHeight="1"/>
  <cols>
    <col min="1" max="1" width="7.7109375" style="0" customWidth="1"/>
    <col min="2" max="2" width="17.421875" style="0" customWidth="1"/>
    <col min="3" max="3" width="7.7109375" style="0" customWidth="1"/>
    <col min="4" max="4" width="17.28125" style="0" customWidth="1"/>
    <col min="5" max="5" width="7.7109375" style="0" customWidth="1"/>
    <col min="6" max="6" width="15.7109375" style="0" customWidth="1"/>
    <col min="7" max="7" width="7.7109375" style="0" customWidth="1"/>
  </cols>
  <sheetData>
    <row r="1" spans="1:7" ht="18">
      <c r="A1" s="307" t="s">
        <v>513</v>
      </c>
      <c r="B1" s="307"/>
      <c r="C1" s="307"/>
      <c r="D1" s="307"/>
      <c r="E1" s="307"/>
      <c r="F1" s="307"/>
      <c r="G1" s="307"/>
    </row>
    <row r="2" spans="1:8" ht="18">
      <c r="A2" s="307" t="s">
        <v>510</v>
      </c>
      <c r="B2" s="307"/>
      <c r="C2" s="307"/>
      <c r="D2" s="307"/>
      <c r="E2" s="307"/>
      <c r="F2" s="307"/>
      <c r="G2" s="307"/>
      <c r="H2" s="1"/>
    </row>
    <row r="3" spans="1:8" ht="18">
      <c r="A3" s="307" t="s">
        <v>258</v>
      </c>
      <c r="B3" s="307"/>
      <c r="C3" s="307"/>
      <c r="D3" s="307"/>
      <c r="E3" s="307"/>
      <c r="F3" s="307"/>
      <c r="G3" s="307"/>
      <c r="H3" s="1"/>
    </row>
    <row r="4" spans="1:8" ht="18">
      <c r="A4" s="2"/>
      <c r="B4" s="2"/>
      <c r="C4" s="81"/>
      <c r="D4" s="2"/>
      <c r="E4" s="2"/>
      <c r="F4" s="2"/>
      <c r="G4" s="2"/>
      <c r="H4" s="2"/>
    </row>
    <row r="5" spans="1:8" ht="18">
      <c r="A5" s="2"/>
      <c r="B5" s="3" t="s">
        <v>0</v>
      </c>
      <c r="C5" s="4"/>
      <c r="D5" s="3" t="s">
        <v>170</v>
      </c>
      <c r="E5" s="4"/>
      <c r="F5" s="3" t="s">
        <v>173</v>
      </c>
      <c r="G5" s="4"/>
      <c r="H5" s="2"/>
    </row>
    <row r="6" spans="1:8" ht="18">
      <c r="A6" s="2"/>
      <c r="B6" s="4"/>
      <c r="C6" s="4"/>
      <c r="D6" s="4"/>
      <c r="E6" s="4"/>
      <c r="F6" s="4"/>
      <c r="G6" s="4"/>
      <c r="H6" s="2"/>
    </row>
    <row r="7" spans="1:8" ht="18">
      <c r="A7" s="2"/>
      <c r="B7" s="118" t="s">
        <v>283</v>
      </c>
      <c r="C7" s="4"/>
      <c r="D7" s="3" t="s">
        <v>171</v>
      </c>
      <c r="E7" s="4"/>
      <c r="F7" s="3" t="s">
        <v>287</v>
      </c>
      <c r="G7" s="4"/>
      <c r="H7" s="2"/>
    </row>
    <row r="8" spans="1:8" ht="18">
      <c r="A8" s="2"/>
      <c r="B8" s="4"/>
      <c r="C8" s="4"/>
      <c r="D8" s="4"/>
      <c r="E8" s="4"/>
      <c r="F8" s="4"/>
      <c r="G8" s="4"/>
      <c r="H8" s="2"/>
    </row>
    <row r="9" spans="1:8" ht="18">
      <c r="A9" s="2"/>
      <c r="B9" s="118" t="s">
        <v>1</v>
      </c>
      <c r="C9" s="4"/>
      <c r="D9" s="3" t="s">
        <v>285</v>
      </c>
      <c r="E9" s="4"/>
      <c r="F9" s="3" t="s">
        <v>278</v>
      </c>
      <c r="G9" s="4"/>
      <c r="H9" s="2"/>
    </row>
    <row r="10" spans="1:8" ht="18">
      <c r="A10" s="2"/>
      <c r="B10" s="4"/>
      <c r="C10" s="4"/>
      <c r="D10" s="4"/>
      <c r="E10" s="4"/>
      <c r="F10" s="4"/>
      <c r="G10" s="4"/>
      <c r="H10" s="2"/>
    </row>
    <row r="11" spans="1:8" ht="18">
      <c r="A11" s="2"/>
      <c r="B11" s="118" t="s">
        <v>174</v>
      </c>
      <c r="C11" s="4"/>
      <c r="D11" s="3" t="s">
        <v>286</v>
      </c>
      <c r="E11" s="4"/>
      <c r="F11" s="118" t="s">
        <v>280</v>
      </c>
      <c r="G11" s="4"/>
      <c r="H11" s="2"/>
    </row>
    <row r="12" spans="1:8" ht="18">
      <c r="A12" s="1"/>
      <c r="B12" s="4"/>
      <c r="C12" s="4"/>
      <c r="D12" s="4"/>
      <c r="E12" s="58"/>
      <c r="F12" s="4"/>
      <c r="G12" s="58"/>
      <c r="H12" s="2"/>
    </row>
    <row r="13" spans="2:8" ht="18">
      <c r="B13" s="3" t="s">
        <v>284</v>
      </c>
      <c r="C13" s="4"/>
      <c r="D13" s="3" t="s">
        <v>172</v>
      </c>
      <c r="E13" s="58"/>
      <c r="F13" s="118" t="s">
        <v>281</v>
      </c>
      <c r="G13" s="58"/>
      <c r="H13" s="1"/>
    </row>
    <row r="14" spans="2:8" ht="18">
      <c r="B14" s="4"/>
      <c r="C14" s="4"/>
      <c r="D14" s="4"/>
      <c r="E14" s="58"/>
      <c r="F14" s="58"/>
      <c r="G14" s="1"/>
      <c r="H14" s="1"/>
    </row>
    <row r="15" spans="1:7" ht="18">
      <c r="A15" s="5"/>
      <c r="B15" s="6"/>
      <c r="C15" s="6"/>
      <c r="D15" s="6"/>
      <c r="E15" s="6"/>
      <c r="F15" s="119" t="s">
        <v>288</v>
      </c>
      <c r="G15" s="6"/>
    </row>
    <row r="16" ht="12.75"/>
  </sheetData>
  <sheetProtection/>
  <mergeCells count="3">
    <mergeCell ref="A1:G1"/>
    <mergeCell ref="A2:G2"/>
    <mergeCell ref="A3:G3"/>
  </mergeCells>
  <dataValidations count="1">
    <dataValidation allowBlank="1" showInputMessage="1" showErrorMessage="1" prompt="Go to this page to review basic instructions for using these spreadsheet templates." sqref="B5"/>
  </dataValidations>
  <hyperlinks>
    <hyperlink ref="B13" location="'Question 16'!A1" tooltip="Analyze capital projects under different tax scenarios" display="Question 16"/>
    <hyperlink ref="D5" location="'Question 17'!A1" tooltip="Calculation of NPV " display="Question 17"/>
    <hyperlink ref="D11" location="'Question 21'!A1" tooltip="Using NPV to evaluate a capital project" display="Question 21"/>
    <hyperlink ref="D13" location="'Question 22'!A1" tooltip="NPV of Ambassador Project" display="Question 22"/>
    <hyperlink ref="D9" location="'Question 20'!A1" tooltip="Calculation of Real NPV" display="Question 20"/>
    <hyperlink ref="B5" location="Instructions!Instructions" tooltip="Go to this page to review basic instructions for using these spreadsheet templates." display="Instructions"/>
    <hyperlink ref="D7" location="'Question 19'!A1" tooltip="What to discount when using NPV to evaluate a capital project" display="Question 19"/>
    <hyperlink ref="F5" location="'Question 24'!A1" tooltip="Equivalent Annual Cost " display="Question 24"/>
    <hyperlink ref="F7" location="'Question 26'!A1" tooltip="Evaluating alternative capital asset decisions" display="Question 26"/>
    <hyperlink ref="F9" location="'Question 27'!A1" tooltip="Equivalent Annual Cost and Capital Asset Decisions" display="Question 27"/>
    <hyperlink ref="B7" location="'Question 11'!A1" tooltip="Calculation of NPV using Nominal and Real rates" display="Question 11"/>
    <hyperlink ref="B9" location="'Question 14'!A1" tooltip="Determining the value of a tax shield" display="Question 14"/>
    <hyperlink ref="B11" location="'Question 15'!A1" tooltip="Calculation of NPV using Nominal and Real rates" display="Question 15"/>
    <hyperlink ref="F11" location="'Question 28'!A1" tooltip="Equivalent Annual Cost and Capital Asset Decisions" display="Question 28"/>
    <hyperlink ref="F13" location="'Question 29'!A1" tooltip="Equivalent Annual Cost" display="Question 29"/>
    <hyperlink ref="F15" location="'Question 33'!A1" tooltip="NPV and MACRS" display="Question 33"/>
  </hyperlinks>
  <printOptions/>
  <pageMargins left="0.75" right="0.75" top="1" bottom="1" header="0.5" footer="0.5"/>
  <pageSetup horizontalDpi="300" verticalDpi="300" orientation="portrait" r:id="rId1"/>
  <headerFooter alignWithMargins="0">
    <oddFooter xml:space="preserve">&amp;CCopyright © 2011 McGraw-Hill/Irwin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69"/>
  <sheetViews>
    <sheetView showGridLines="0" zoomScalePageLayoutView="0" workbookViewId="0" topLeftCell="A1">
      <selection activeCell="A1" sqref="A1:K1"/>
    </sheetView>
  </sheetViews>
  <sheetFormatPr defaultColWidth="0" defaultRowHeight="12.75" zeroHeight="1"/>
  <cols>
    <col min="1" max="1" width="7.00390625" style="0" customWidth="1"/>
    <col min="2" max="2" width="27.8515625" style="0" customWidth="1"/>
    <col min="3" max="10" width="10.7109375" style="0" customWidth="1"/>
    <col min="11" max="11" width="12.00390625" style="0" customWidth="1"/>
    <col min="12" max="12" width="11.7109375" style="0" customWidth="1"/>
  </cols>
  <sheetData>
    <row r="1" spans="1:12" ht="30">
      <c r="A1" s="319" t="s">
        <v>514</v>
      </c>
      <c r="B1" s="319"/>
      <c r="C1" s="319"/>
      <c r="D1" s="319"/>
      <c r="E1" s="319"/>
      <c r="F1" s="319"/>
      <c r="G1" s="319"/>
      <c r="H1" s="319"/>
      <c r="I1" s="319"/>
      <c r="J1" s="319"/>
      <c r="K1" s="319"/>
      <c r="L1" s="8" t="s">
        <v>2</v>
      </c>
    </row>
    <row r="2" spans="1:12" ht="18">
      <c r="A2" s="320" t="s">
        <v>512</v>
      </c>
      <c r="B2" s="320"/>
      <c r="C2" s="320"/>
      <c r="D2" s="320"/>
      <c r="E2" s="320"/>
      <c r="F2" s="320"/>
      <c r="G2" s="320"/>
      <c r="H2" s="320"/>
      <c r="I2" s="320"/>
      <c r="J2" s="320"/>
      <c r="K2" s="320"/>
      <c r="L2" s="6"/>
    </row>
    <row r="3" spans="1:9" ht="18.75">
      <c r="A3" s="12"/>
      <c r="B3" s="13"/>
      <c r="C3" s="13"/>
      <c r="D3" s="13"/>
      <c r="E3" s="13"/>
      <c r="F3" s="13"/>
      <c r="G3" s="13"/>
      <c r="H3" s="13"/>
      <c r="I3" s="14"/>
    </row>
    <row r="4" spans="1:12" ht="15.75">
      <c r="A4" s="321" t="s">
        <v>259</v>
      </c>
      <c r="B4" s="321"/>
      <c r="C4" s="321"/>
      <c r="D4" s="321"/>
      <c r="E4" s="321"/>
      <c r="F4" s="321"/>
      <c r="G4" s="321"/>
      <c r="H4" s="321"/>
      <c r="I4" s="321"/>
      <c r="J4" s="321"/>
      <c r="K4" s="321"/>
      <c r="L4" s="6"/>
    </row>
    <row r="5" spans="1:12" ht="15">
      <c r="A5" s="329" t="s">
        <v>286</v>
      </c>
      <c r="B5" s="329"/>
      <c r="C5" s="329"/>
      <c r="D5" s="329"/>
      <c r="E5" s="329"/>
      <c r="F5" s="329"/>
      <c r="G5" s="329"/>
      <c r="H5" s="329"/>
      <c r="I5" s="329"/>
      <c r="J5" s="329"/>
      <c r="K5" s="329"/>
      <c r="L5" s="6"/>
    </row>
    <row r="6" spans="1:9" ht="15">
      <c r="A6" s="14"/>
      <c r="B6" s="22"/>
      <c r="C6" s="16"/>
      <c r="D6" s="16"/>
      <c r="E6" s="7"/>
      <c r="F6" s="7"/>
      <c r="G6" s="5"/>
      <c r="H6" s="6"/>
      <c r="I6" s="13"/>
    </row>
    <row r="7" spans="1:9" ht="12.75">
      <c r="A7" s="14"/>
      <c r="B7" s="9" t="s">
        <v>109</v>
      </c>
      <c r="D7" s="16"/>
      <c r="E7" s="7"/>
      <c r="F7" s="7"/>
      <c r="G7" s="5"/>
      <c r="H7" s="6"/>
      <c r="I7" s="13"/>
    </row>
    <row r="8" spans="1:9" ht="12.75">
      <c r="A8" s="14"/>
      <c r="B8" s="9" t="s">
        <v>110</v>
      </c>
      <c r="D8" s="16"/>
      <c r="E8" s="7"/>
      <c r="F8" s="7"/>
      <c r="G8" s="5"/>
      <c r="H8" s="6"/>
      <c r="I8" s="13"/>
    </row>
    <row r="9" spans="1:9" ht="12.75">
      <c r="A9" s="14"/>
      <c r="B9" s="9" t="s">
        <v>111</v>
      </c>
      <c r="D9" s="16"/>
      <c r="E9" s="7"/>
      <c r="F9" s="7"/>
      <c r="G9" s="5"/>
      <c r="H9" s="6"/>
      <c r="I9" s="13"/>
    </row>
    <row r="10" spans="1:9" ht="12.75">
      <c r="A10" s="14"/>
      <c r="B10" s="9" t="s">
        <v>112</v>
      </c>
      <c r="D10" s="16"/>
      <c r="E10" s="7"/>
      <c r="F10" s="7"/>
      <c r="G10" s="5"/>
      <c r="H10" s="6"/>
      <c r="I10" s="13"/>
    </row>
    <row r="11" spans="1:9" ht="12.75">
      <c r="A11" s="14"/>
      <c r="B11" s="9" t="s">
        <v>113</v>
      </c>
      <c r="C11" s="16"/>
      <c r="D11" s="16"/>
      <c r="E11" s="7"/>
      <c r="F11" s="7"/>
      <c r="G11" s="5"/>
      <c r="H11" s="6"/>
      <c r="I11" s="13"/>
    </row>
    <row r="12" spans="1:9" ht="12.75">
      <c r="A12" s="14"/>
      <c r="B12" s="49" t="s">
        <v>114</v>
      </c>
      <c r="C12" s="16"/>
      <c r="D12" s="16"/>
      <c r="E12" s="7"/>
      <c r="F12" s="7"/>
      <c r="G12" s="5"/>
      <c r="H12" s="6"/>
      <c r="I12" s="13"/>
    </row>
    <row r="13" spans="1:9" ht="12.75">
      <c r="A13" s="14"/>
      <c r="B13" s="49" t="s">
        <v>115</v>
      </c>
      <c r="C13" s="16"/>
      <c r="D13" s="16"/>
      <c r="E13" s="7"/>
      <c r="F13" s="7"/>
      <c r="G13" s="5"/>
      <c r="H13" s="6"/>
      <c r="I13" s="13"/>
    </row>
    <row r="14" spans="1:9" ht="12.75">
      <c r="A14" s="14"/>
      <c r="B14" s="49" t="s">
        <v>116</v>
      </c>
      <c r="C14" s="16"/>
      <c r="D14" s="16"/>
      <c r="E14" s="7"/>
      <c r="F14" s="7"/>
      <c r="G14" s="5"/>
      <c r="H14" s="6"/>
      <c r="I14" s="13"/>
    </row>
    <row r="15" spans="1:9" ht="12.75">
      <c r="A15" s="14"/>
      <c r="B15" s="49"/>
      <c r="C15" s="16"/>
      <c r="D15" s="16"/>
      <c r="E15" s="7"/>
      <c r="F15" s="7"/>
      <c r="G15" s="5"/>
      <c r="H15" s="6"/>
      <c r="I15" s="13"/>
    </row>
    <row r="16" spans="1:9" ht="12.75">
      <c r="A16" s="14"/>
      <c r="B16" s="9" t="s">
        <v>117</v>
      </c>
      <c r="C16" s="16"/>
      <c r="D16" s="16"/>
      <c r="E16" s="7"/>
      <c r="F16" s="7"/>
      <c r="G16" s="5"/>
      <c r="H16" s="6"/>
      <c r="I16" s="13"/>
    </row>
    <row r="17" spans="1:9" ht="12.75">
      <c r="A17" s="14"/>
      <c r="B17" s="49" t="s">
        <v>118</v>
      </c>
      <c r="C17" s="16"/>
      <c r="D17" s="16"/>
      <c r="E17" s="7"/>
      <c r="F17" s="7"/>
      <c r="G17" s="5"/>
      <c r="H17" s="6"/>
      <c r="I17" s="13"/>
    </row>
    <row r="18" spans="1:9" ht="12.75">
      <c r="A18" s="14"/>
      <c r="B18" s="49" t="s">
        <v>119</v>
      </c>
      <c r="C18" s="16"/>
      <c r="D18" s="16"/>
      <c r="E18" s="7"/>
      <c r="F18" s="7"/>
      <c r="G18" s="5"/>
      <c r="H18" s="6"/>
      <c r="I18" s="13"/>
    </row>
    <row r="19" spans="1:9" ht="12.75">
      <c r="A19" s="14"/>
      <c r="B19" s="49"/>
      <c r="C19" s="16"/>
      <c r="D19" s="16"/>
      <c r="E19" s="7"/>
      <c r="F19" s="7"/>
      <c r="G19" s="5"/>
      <c r="H19" s="6"/>
      <c r="I19" s="13"/>
    </row>
    <row r="20" spans="1:9" ht="12.75">
      <c r="A20" s="14"/>
      <c r="B20" s="240" t="s">
        <v>483</v>
      </c>
      <c r="C20" s="16"/>
      <c r="D20" s="16"/>
      <c r="E20" s="7"/>
      <c r="F20" s="7"/>
      <c r="G20" s="5"/>
      <c r="H20" s="6"/>
      <c r="I20" s="13"/>
    </row>
    <row r="21" spans="1:9" ht="12.75">
      <c r="A21" s="14"/>
      <c r="B21" s="9"/>
      <c r="C21" s="16"/>
      <c r="D21" s="16"/>
      <c r="E21" s="7"/>
      <c r="F21" s="7"/>
      <c r="G21" s="5"/>
      <c r="H21" s="6"/>
      <c r="I21" s="13"/>
    </row>
    <row r="22" spans="1:11" s="43" customFormat="1" ht="13.5" thickBot="1">
      <c r="A22" s="20"/>
      <c r="B22" s="184"/>
      <c r="C22" s="184"/>
      <c r="D22" s="184"/>
      <c r="E22" s="20"/>
      <c r="F22" s="20"/>
      <c r="G22" s="20"/>
      <c r="H22" s="20"/>
      <c r="I22" s="20"/>
      <c r="J22" s="20"/>
      <c r="K22" s="20"/>
    </row>
    <row r="23" spans="1:9" ht="12.75">
      <c r="A23" s="14"/>
      <c r="B23" s="46" t="s">
        <v>479</v>
      </c>
      <c r="H23" s="14"/>
      <c r="I23" s="14"/>
    </row>
    <row r="24" spans="1:12" ht="15.75">
      <c r="A24" s="321" t="str">
        <f>+A4</f>
        <v>Chapter 6</v>
      </c>
      <c r="B24" s="321"/>
      <c r="C24" s="321"/>
      <c r="D24" s="321"/>
      <c r="E24" s="321"/>
      <c r="F24" s="321"/>
      <c r="G24" s="321"/>
      <c r="H24" s="321"/>
      <c r="I24" s="321"/>
      <c r="J24" s="321"/>
      <c r="K24" s="321"/>
      <c r="L24" s="6"/>
    </row>
    <row r="25" spans="1:12" ht="15">
      <c r="A25" s="327" t="str">
        <f>+A5</f>
        <v>Question 21</v>
      </c>
      <c r="B25" s="327"/>
      <c r="C25" s="327"/>
      <c r="D25" s="327"/>
      <c r="E25" s="327"/>
      <c r="F25" s="327"/>
      <c r="G25" s="327"/>
      <c r="H25" s="327"/>
      <c r="I25" s="327"/>
      <c r="J25" s="327"/>
      <c r="K25" s="327"/>
      <c r="L25" s="6"/>
    </row>
    <row r="26" ht="12.75"/>
    <row r="27" ht="15.75">
      <c r="B27" s="227"/>
    </row>
    <row r="28" spans="1:9" ht="12.75">
      <c r="A28" s="14"/>
      <c r="B28" s="23" t="s">
        <v>22</v>
      </c>
      <c r="C28" s="322"/>
      <c r="D28" s="323"/>
      <c r="E28" s="14"/>
      <c r="I28" s="14"/>
    </row>
    <row r="29" spans="1:9" ht="12.75">
      <c r="A29" s="14"/>
      <c r="B29" s="25" t="s">
        <v>23</v>
      </c>
      <c r="C29" s="26"/>
      <c r="D29" s="24"/>
      <c r="E29" s="14"/>
      <c r="I29" s="14"/>
    </row>
    <row r="30" spans="1:9" ht="12.75">
      <c r="A30" s="14"/>
      <c r="B30" s="27" t="s">
        <v>24</v>
      </c>
      <c r="C30" s="26"/>
      <c r="D30" s="24"/>
      <c r="E30" s="14"/>
      <c r="I30" s="14"/>
    </row>
    <row r="31" spans="1:9" ht="12.75">
      <c r="A31" s="14"/>
      <c r="B31" s="27" t="s">
        <v>25</v>
      </c>
      <c r="C31" s="26"/>
      <c r="D31" s="24"/>
      <c r="E31" s="14"/>
      <c r="I31" s="14"/>
    </row>
    <row r="32" ht="12.75"/>
    <row r="33" spans="1:9" ht="12.75">
      <c r="A33" s="14"/>
      <c r="B33" s="30" t="s">
        <v>511</v>
      </c>
      <c r="C33" s="31"/>
      <c r="D33" s="31"/>
      <c r="E33" s="31"/>
      <c r="F33" s="31"/>
      <c r="G33" s="31"/>
      <c r="H33" s="31"/>
      <c r="I33" s="14"/>
    </row>
    <row r="34" spans="1:9" ht="12.75">
      <c r="A34" s="14"/>
      <c r="B34" s="10"/>
      <c r="C34" s="31"/>
      <c r="D34" s="31"/>
      <c r="E34" s="31"/>
      <c r="F34" s="31"/>
      <c r="G34" s="31"/>
      <c r="H34" s="31"/>
      <c r="I34" s="14"/>
    </row>
    <row r="35" ht="12.75">
      <c r="B35" s="292" t="s">
        <v>43</v>
      </c>
    </row>
    <row r="36" spans="2:5" ht="12.75">
      <c r="B36" t="s">
        <v>120</v>
      </c>
      <c r="C36" s="84"/>
      <c r="E36" s="46" t="s">
        <v>102</v>
      </c>
    </row>
    <row r="37" spans="2:3" ht="12.75">
      <c r="B37" t="s">
        <v>121</v>
      </c>
      <c r="C37" s="84"/>
    </row>
    <row r="38" spans="2:3" ht="12.75">
      <c r="B38" t="s">
        <v>122</v>
      </c>
      <c r="C38" s="84"/>
    </row>
    <row r="39" spans="2:3" ht="12.75">
      <c r="B39" t="s">
        <v>123</v>
      </c>
      <c r="C39" s="91"/>
    </row>
    <row r="40" spans="2:3" ht="12.75">
      <c r="B40" t="s">
        <v>124</v>
      </c>
      <c r="C40" s="84"/>
    </row>
    <row r="41" spans="2:3" ht="12.75">
      <c r="B41" t="s">
        <v>125</v>
      </c>
      <c r="C41" s="84"/>
    </row>
    <row r="42" spans="2:3" ht="12.75">
      <c r="B42" t="s">
        <v>126</v>
      </c>
      <c r="C42" s="84"/>
    </row>
    <row r="43" spans="2:3" ht="12.75">
      <c r="B43" t="s">
        <v>127</v>
      </c>
      <c r="C43" s="84"/>
    </row>
    <row r="44" spans="2:3" ht="12.75">
      <c r="B44" t="s">
        <v>128</v>
      </c>
      <c r="C44" s="84"/>
    </row>
    <row r="45" spans="2:3" ht="12.75">
      <c r="B45" t="s">
        <v>129</v>
      </c>
      <c r="C45" s="91"/>
    </row>
    <row r="46" spans="2:3" ht="12.75">
      <c r="B46" t="s">
        <v>124</v>
      </c>
      <c r="C46" s="84"/>
    </row>
    <row r="47" spans="2:3" ht="12.75">
      <c r="B47" t="s">
        <v>45</v>
      </c>
      <c r="C47" s="84"/>
    </row>
    <row r="48" spans="2:3" ht="12.75">
      <c r="B48" t="s">
        <v>130</v>
      </c>
      <c r="C48" s="84"/>
    </row>
    <row r="49" spans="3:11" ht="13.5" thickBot="1">
      <c r="C49" s="328" t="s">
        <v>70</v>
      </c>
      <c r="D49" s="328"/>
      <c r="E49" s="328"/>
      <c r="F49" s="328"/>
      <c r="G49" s="328"/>
      <c r="H49" s="328"/>
      <c r="I49" s="328"/>
      <c r="J49" s="328"/>
      <c r="K49" s="328"/>
    </row>
    <row r="50" spans="2:11" ht="13.5" thickBot="1">
      <c r="B50" s="51"/>
      <c r="C50" s="45">
        <v>0</v>
      </c>
      <c r="D50" s="45">
        <f>+C50+1</f>
        <v>1</v>
      </c>
      <c r="E50" s="45">
        <f aca="true" t="shared" si="0" ref="E50:K50">+D50+1</f>
        <v>2</v>
      </c>
      <c r="F50" s="45">
        <f t="shared" si="0"/>
        <v>3</v>
      </c>
      <c r="G50" s="45">
        <f t="shared" si="0"/>
        <v>4</v>
      </c>
      <c r="H50" s="45">
        <f t="shared" si="0"/>
        <v>5</v>
      </c>
      <c r="I50" s="45">
        <f t="shared" si="0"/>
        <v>6</v>
      </c>
      <c r="J50" s="45">
        <f t="shared" si="0"/>
        <v>7</v>
      </c>
      <c r="K50" s="45">
        <f t="shared" si="0"/>
        <v>8</v>
      </c>
    </row>
    <row r="51" spans="2:11" ht="12.75">
      <c r="B51" s="297" t="s">
        <v>131</v>
      </c>
      <c r="D51" s="92"/>
      <c r="E51" s="92"/>
      <c r="F51" s="92"/>
      <c r="G51" s="92"/>
      <c r="H51" s="92"/>
      <c r="I51" s="92"/>
      <c r="J51" s="92"/>
      <c r="K51" s="92"/>
    </row>
    <row r="52" spans="2:11" ht="12.75">
      <c r="B52" s="297" t="s">
        <v>132</v>
      </c>
      <c r="D52" s="92"/>
      <c r="E52" s="92"/>
      <c r="F52" s="92"/>
      <c r="G52" s="92"/>
      <c r="H52" s="92"/>
      <c r="I52" s="92"/>
      <c r="J52" s="92"/>
      <c r="K52" s="92"/>
    </row>
    <row r="53" spans="2:11" ht="12.75">
      <c r="B53" s="297" t="s">
        <v>52</v>
      </c>
      <c r="D53" s="92"/>
      <c r="E53" s="92"/>
      <c r="F53" s="92"/>
      <c r="G53" s="92"/>
      <c r="H53" s="92"/>
      <c r="I53" s="92"/>
      <c r="J53" s="92"/>
      <c r="K53" s="92"/>
    </row>
    <row r="54" spans="2:11" ht="12.75">
      <c r="B54" s="52" t="s">
        <v>133</v>
      </c>
      <c r="D54" s="92"/>
      <c r="E54" s="92"/>
      <c r="F54" s="92"/>
      <c r="G54" s="92"/>
      <c r="H54" s="92"/>
      <c r="I54" s="92"/>
      <c r="J54" s="92"/>
      <c r="K54" s="92"/>
    </row>
    <row r="55" spans="2:11" ht="12.75">
      <c r="B55" s="297" t="s">
        <v>99</v>
      </c>
      <c r="D55" s="92"/>
      <c r="E55" s="92"/>
      <c r="F55" s="92"/>
      <c r="G55" s="92"/>
      <c r="H55" s="92"/>
      <c r="I55" s="92"/>
      <c r="J55" s="92"/>
      <c r="K55" s="92"/>
    </row>
    <row r="56" spans="2:11" ht="12.75">
      <c r="B56" s="52" t="s">
        <v>134</v>
      </c>
      <c r="D56" s="92"/>
      <c r="E56" s="92"/>
      <c r="F56" s="92"/>
      <c r="G56" s="92"/>
      <c r="H56" s="92"/>
      <c r="I56" s="92"/>
      <c r="J56" s="92"/>
      <c r="K56" s="92"/>
    </row>
    <row r="57" ht="12.75">
      <c r="B57" s="52"/>
    </row>
    <row r="58" spans="2:11" ht="12.75">
      <c r="B58" s="298" t="s">
        <v>94</v>
      </c>
      <c r="C58" s="92"/>
      <c r="D58" s="92"/>
      <c r="E58" s="92"/>
      <c r="F58" s="92"/>
      <c r="G58" s="92"/>
      <c r="H58" s="92"/>
      <c r="I58" s="92"/>
      <c r="J58" s="92"/>
      <c r="K58" s="92"/>
    </row>
    <row r="59" spans="2:11" ht="12.75">
      <c r="B59" s="297" t="s">
        <v>135</v>
      </c>
      <c r="C59" s="92"/>
      <c r="D59" s="92"/>
      <c r="E59" s="92"/>
      <c r="F59" s="92"/>
      <c r="G59" s="92"/>
      <c r="H59" s="92"/>
      <c r="I59" s="92"/>
      <c r="J59" s="92"/>
      <c r="K59" s="92"/>
    </row>
    <row r="60" spans="2:11" ht="12.75">
      <c r="B60" s="52" t="s">
        <v>136</v>
      </c>
      <c r="C60" s="92"/>
      <c r="D60" s="92"/>
      <c r="E60" s="92"/>
      <c r="F60" s="92"/>
      <c r="G60" s="92"/>
      <c r="H60" s="92"/>
      <c r="I60" s="92"/>
      <c r="J60" s="92"/>
      <c r="K60" s="92"/>
    </row>
    <row r="61" spans="2:3" ht="12.75">
      <c r="B61" s="52" t="s">
        <v>137</v>
      </c>
      <c r="C61" s="84"/>
    </row>
    <row r="62" spans="2:11" ht="12.75">
      <c r="B62" s="52" t="s">
        <v>138</v>
      </c>
      <c r="K62" s="84"/>
    </row>
    <row r="63" spans="2:11" ht="12.75">
      <c r="B63" s="52" t="s">
        <v>484</v>
      </c>
      <c r="K63" s="84"/>
    </row>
    <row r="64" ht="12.75">
      <c r="B64" s="52"/>
    </row>
    <row r="65" spans="2:11" ht="12.75">
      <c r="B65" s="52" t="s">
        <v>103</v>
      </c>
      <c r="C65" s="93"/>
      <c r="D65" s="92"/>
      <c r="E65" s="92"/>
      <c r="F65" s="92"/>
      <c r="G65" s="92"/>
      <c r="H65" s="92"/>
      <c r="I65" s="92"/>
      <c r="J65" s="92"/>
      <c r="K65" s="92"/>
    </row>
    <row r="66" spans="2:11" ht="12.75">
      <c r="B66" s="296" t="s">
        <v>104</v>
      </c>
      <c r="C66" s="92"/>
      <c r="D66" s="92"/>
      <c r="E66" s="92"/>
      <c r="F66" s="92"/>
      <c r="G66" s="92"/>
      <c r="H66" s="92"/>
      <c r="I66" s="92"/>
      <c r="J66" s="92"/>
      <c r="K66" s="92"/>
    </row>
    <row r="67" spans="3:11" ht="12.75">
      <c r="C67" s="53"/>
      <c r="D67" s="53"/>
      <c r="E67" s="53"/>
      <c r="F67" s="53"/>
      <c r="G67" s="53"/>
      <c r="H67" s="53"/>
      <c r="I67" s="53"/>
      <c r="J67" s="53"/>
      <c r="K67" s="53"/>
    </row>
    <row r="68" spans="2:11" ht="12.75">
      <c r="B68" s="9" t="s">
        <v>105</v>
      </c>
      <c r="C68" s="241"/>
      <c r="D68" s="53"/>
      <c r="E68" s="326" t="s">
        <v>106</v>
      </c>
      <c r="F68" s="326"/>
      <c r="G68" s="326"/>
      <c r="H68" s="53"/>
      <c r="I68" s="53"/>
      <c r="J68" s="53"/>
      <c r="K68" s="53"/>
    </row>
    <row r="69" spans="2:11" ht="12.75">
      <c r="B69" s="9"/>
      <c r="C69" s="224"/>
      <c r="D69" s="53"/>
      <c r="E69" s="11"/>
      <c r="F69" s="11"/>
      <c r="G69" s="11"/>
      <c r="H69" s="53"/>
      <c r="I69" s="53"/>
      <c r="J69" s="53"/>
      <c r="K69" s="53"/>
    </row>
    <row r="70" ht="12.75"/>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sheetData>
  <sheetProtection/>
  <mergeCells count="9">
    <mergeCell ref="E68:G68"/>
    <mergeCell ref="A1:K1"/>
    <mergeCell ref="A2:K2"/>
    <mergeCell ref="A24:K24"/>
    <mergeCell ref="A25:K25"/>
    <mergeCell ref="A4:K4"/>
    <mergeCell ref="A5:K5"/>
    <mergeCell ref="C28:D28"/>
    <mergeCell ref="C49:K49"/>
  </mergeCells>
  <dataValidations count="11">
    <dataValidation allowBlank="1" showInputMessage="1" showErrorMessage="1" promptTitle="Assumptions" prompt="Enter the assumptions given in the problem above for each item listed below.  " sqref="B35"/>
    <dataValidation allowBlank="1" showInputMessage="1" showErrorMessage="1" promptTitle="Yearly Sales" prompt="Enter the first year sales figure by reference cell C40 above, then enter a formula for the subsequent years that grows this value at the rate in cell C41 above." sqref="B51 D51:K51"/>
    <dataValidation allowBlank="1" showInputMessage="1" showErrorMessage="1" promptTitle="Manufacturing costs" prompt="Calculate the manufacturing costs for each year by entering a formula that uses the rate in cell C43 above." sqref="B52"/>
    <dataValidation allowBlank="1" showInputMessage="1" showErrorMessage="1" promptTitle="Depreciation" prompt="Enter a formula for straight-line depreciation." sqref="B53"/>
    <dataValidation allowBlank="1" showInputMessage="1" showErrorMessage="1" prompt="Enter a formula using a reference to the tax rate above.&#10;" sqref="B55"/>
    <dataValidation allowBlank="1" showInputMessage="1" showErrorMessage="1" prompt="Enter a formula for the initial working capital by reference to the rate above" sqref="B58"/>
    <dataValidation allowBlank="1" showInputMessage="1" showErrorMessage="1" prompt="Enter a formula to calculate the change in working capital each year." sqref="B59"/>
    <dataValidation allowBlank="1" showInputMessage="1" showErrorMessage="1" prompt="Enter a formula to calculate the present value of each period's cash flow.  Reference the cost of capital in cell C28 above." sqref="B66"/>
    <dataValidation allowBlank="1" showInputMessage="1" showErrorMessage="1" prompt="Use Excel's SUM function to find the total present value.  Sum the present value for each period." sqref="C68:C69"/>
    <dataValidation allowBlank="1" showInputMessage="1" showErrorMessage="1" promptTitle="Find the net cash flows:" prompt="Enter a formula adding the cash flows for each period.&#10;" sqref="C65"/>
    <dataValidation allowBlank="1" showInputMessage="1" showErrorMessage="1" promptTitle="Lost Rental Income" prompt="Enter a formula total calculate the lost rental income.  Use a reference to the Yearly rental income above and grow this value at the Rental income growth rate. &#10;&#10;" sqref="D60"/>
  </dataValidations>
  <hyperlinks>
    <hyperlink ref="L1" location="MAIN_MENU____Chapter_6" tooltip="Return to the Main Menu" display="Main Menu"/>
    <hyperlink ref="E68" r:id="rId1" display="For help with Excel's SUM function click here"/>
    <hyperlink ref="E68:G68" r:id="rId2" tooltip="Tips on using the SUM function" display="Help with Excel's SUM function"/>
  </hyperlinks>
  <printOptions/>
  <pageMargins left="0.75" right="0.75" top="1" bottom="1" header="0.5" footer="0.5"/>
  <pageSetup fitToHeight="1" fitToWidth="1" horizontalDpi="300" verticalDpi="300" orientation="portrait" scale="68" r:id="rId3"/>
  <headerFooter alignWithMargins="0">
    <oddFooter xml:space="preserve">&amp;CCopyright © 2011 McGraw-Hill/Irwin </oddFooter>
  </headerFooter>
  <rowBreaks count="1" manualBreakCount="1">
    <brk id="70" max="10" man="1"/>
  </rowBreaks>
</worksheet>
</file>

<file path=xl/worksheets/sheet11.xml><?xml version="1.0" encoding="utf-8"?>
<worksheet xmlns="http://schemas.openxmlformats.org/spreadsheetml/2006/main" xmlns:r="http://schemas.openxmlformats.org/officeDocument/2006/relationships">
  <dimension ref="A1:I91"/>
  <sheetViews>
    <sheetView showGridLines="0" workbookViewId="0" topLeftCell="A1">
      <selection activeCell="A1" sqref="A1:H1"/>
    </sheetView>
  </sheetViews>
  <sheetFormatPr defaultColWidth="9.140625" defaultRowHeight="12.75" zeroHeight="1"/>
  <cols>
    <col min="1" max="1" width="4.7109375" style="0" customWidth="1"/>
    <col min="2" max="2" width="23.7109375" style="0" customWidth="1"/>
    <col min="3" max="3" width="19.421875" style="0" bestFit="1" customWidth="1"/>
    <col min="4" max="8" width="13.00390625" style="0" customWidth="1"/>
    <col min="9" max="9" width="12.00390625" style="0" customWidth="1"/>
    <col min="10" max="16384" width="0" style="0" hidden="1" customWidth="1"/>
  </cols>
  <sheetData>
    <row r="1" spans="1:9" ht="30">
      <c r="A1" s="319" t="s">
        <v>514</v>
      </c>
      <c r="B1" s="319"/>
      <c r="C1" s="319"/>
      <c r="D1" s="319"/>
      <c r="E1" s="319"/>
      <c r="F1" s="319"/>
      <c r="G1" s="319"/>
      <c r="H1" s="319"/>
      <c r="I1" s="8" t="s">
        <v>2</v>
      </c>
    </row>
    <row r="2" spans="1:9" ht="18">
      <c r="A2" s="320" t="s">
        <v>512</v>
      </c>
      <c r="B2" s="320"/>
      <c r="C2" s="320"/>
      <c r="D2" s="320"/>
      <c r="E2" s="320"/>
      <c r="F2" s="320"/>
      <c r="G2" s="320"/>
      <c r="H2" s="320"/>
      <c r="I2" s="6"/>
    </row>
    <row r="3" spans="1:8" ht="18.75">
      <c r="A3" s="12"/>
      <c r="B3" s="13"/>
      <c r="C3" s="13"/>
      <c r="D3" s="13"/>
      <c r="E3" s="13"/>
      <c r="F3" s="13"/>
      <c r="G3" s="13"/>
      <c r="H3" s="13"/>
    </row>
    <row r="4" spans="1:9" ht="15.75">
      <c r="A4" s="321" t="s">
        <v>259</v>
      </c>
      <c r="B4" s="321"/>
      <c r="C4" s="321"/>
      <c r="D4" s="321"/>
      <c r="E4" s="321"/>
      <c r="F4" s="321"/>
      <c r="G4" s="321"/>
      <c r="H4" s="321"/>
      <c r="I4" s="6"/>
    </row>
    <row r="5" spans="1:9" ht="15">
      <c r="A5" s="317" t="s">
        <v>172</v>
      </c>
      <c r="B5" s="317"/>
      <c r="C5" s="317"/>
      <c r="D5" s="317"/>
      <c r="E5" s="317"/>
      <c r="F5" s="317"/>
      <c r="G5" s="317"/>
      <c r="H5" s="317"/>
      <c r="I5" s="5"/>
    </row>
    <row r="6" spans="1:9" ht="15">
      <c r="A6" s="177"/>
      <c r="B6" s="177"/>
      <c r="C6" s="177"/>
      <c r="D6" s="177"/>
      <c r="E6" s="177"/>
      <c r="F6" s="177"/>
      <c r="G6" s="177"/>
      <c r="H6" s="177"/>
      <c r="I6" s="5"/>
    </row>
    <row r="7" spans="2:9" ht="15">
      <c r="B7" t="s">
        <v>377</v>
      </c>
      <c r="F7" s="177"/>
      <c r="G7" s="177"/>
      <c r="H7" s="177"/>
      <c r="I7" s="5"/>
    </row>
    <row r="8" spans="2:9" ht="15">
      <c r="B8" t="s">
        <v>378</v>
      </c>
      <c r="F8" s="177"/>
      <c r="G8" s="177"/>
      <c r="H8" s="177"/>
      <c r="I8" s="5"/>
    </row>
    <row r="9" ht="12.75">
      <c r="B9" t="s">
        <v>379</v>
      </c>
    </row>
    <row r="10" ht="12.75">
      <c r="B10" t="s">
        <v>380</v>
      </c>
    </row>
    <row r="11" ht="12.75">
      <c r="B11" t="s">
        <v>395</v>
      </c>
    </row>
    <row r="12" ht="12.75">
      <c r="B12" t="s">
        <v>381</v>
      </c>
    </row>
    <row r="13" ht="12.75">
      <c r="B13" t="s">
        <v>382</v>
      </c>
    </row>
    <row r="14" ht="12.75">
      <c r="B14" t="s">
        <v>383</v>
      </c>
    </row>
    <row r="15" ht="12.75">
      <c r="B15" t="s">
        <v>384</v>
      </c>
    </row>
    <row r="16" ht="12.75">
      <c r="B16" t="s">
        <v>385</v>
      </c>
    </row>
    <row r="17" ht="12.75">
      <c r="B17" t="s">
        <v>386</v>
      </c>
    </row>
    <row r="18" ht="12.75">
      <c r="B18" t="s">
        <v>387</v>
      </c>
    </row>
    <row r="19" ht="12.75">
      <c r="B19" t="s">
        <v>388</v>
      </c>
    </row>
    <row r="20" ht="12.75">
      <c r="B20" t="s">
        <v>389</v>
      </c>
    </row>
    <row r="21" ht="12.75">
      <c r="B21" t="s">
        <v>390</v>
      </c>
    </row>
    <row r="22" ht="12.75">
      <c r="B22" t="s">
        <v>391</v>
      </c>
    </row>
    <row r="23" ht="12.75">
      <c r="B23" t="s">
        <v>394</v>
      </c>
    </row>
    <row r="24" ht="12.75">
      <c r="B24" t="s">
        <v>392</v>
      </c>
    </row>
    <row r="25" ht="12.75">
      <c r="B25" t="s">
        <v>393</v>
      </c>
    </row>
    <row r="26" ht="12.75"/>
    <row r="27" spans="1:8" ht="12.75">
      <c r="A27" s="20"/>
      <c r="B27" s="20"/>
      <c r="C27" s="20"/>
      <c r="D27" s="20"/>
      <c r="E27" s="20"/>
      <c r="F27" s="20"/>
      <c r="G27" s="20"/>
      <c r="H27" s="20"/>
    </row>
    <row r="28" spans="1:8" ht="12.75">
      <c r="A28" s="14"/>
      <c r="B28" s="46" t="s">
        <v>479</v>
      </c>
      <c r="C28" s="14"/>
      <c r="D28" s="14"/>
      <c r="E28" s="14"/>
      <c r="F28" s="14"/>
      <c r="G28" s="14"/>
      <c r="H28" s="14"/>
    </row>
    <row r="29" spans="1:8" ht="15.75">
      <c r="A29" s="321" t="s">
        <v>259</v>
      </c>
      <c r="B29" s="321"/>
      <c r="C29" s="321"/>
      <c r="D29" s="321"/>
      <c r="E29" s="321"/>
      <c r="F29" s="321"/>
      <c r="G29" s="321"/>
      <c r="H29" s="321"/>
    </row>
    <row r="30" spans="1:8" ht="15">
      <c r="A30" s="317" t="s">
        <v>172</v>
      </c>
      <c r="B30" s="317"/>
      <c r="C30" s="317"/>
      <c r="D30" s="317"/>
      <c r="E30" s="317"/>
      <c r="F30" s="317"/>
      <c r="G30" s="317"/>
      <c r="H30" s="317"/>
    </row>
    <row r="31" ht="12.75"/>
    <row r="32" ht="15.75">
      <c r="B32" s="227"/>
    </row>
    <row r="33" spans="2:4" ht="12.75">
      <c r="B33" s="23" t="s">
        <v>22</v>
      </c>
      <c r="C33" s="322"/>
      <c r="D33" s="323"/>
    </row>
    <row r="34" spans="2:4" ht="12.75">
      <c r="B34" s="25" t="s">
        <v>23</v>
      </c>
      <c r="C34" s="26"/>
      <c r="D34" s="24"/>
    </row>
    <row r="35" spans="2:4" ht="12.75">
      <c r="B35" s="27" t="s">
        <v>24</v>
      </c>
      <c r="C35" s="26"/>
      <c r="D35" s="24"/>
    </row>
    <row r="36" spans="2:4" ht="12.75">
      <c r="B36" s="27" t="s">
        <v>25</v>
      </c>
      <c r="C36" s="26"/>
      <c r="D36" s="24"/>
    </row>
    <row r="37" ht="12.75"/>
    <row r="38" ht="12.75"/>
    <row r="39" spans="2:3" ht="12.75">
      <c r="B39" s="20"/>
      <c r="C39" s="100" t="s">
        <v>398</v>
      </c>
    </row>
    <row r="40" spans="2:3" ht="12.75">
      <c r="B40" t="s">
        <v>137</v>
      </c>
      <c r="C40" s="154"/>
    </row>
    <row r="41" spans="2:3" ht="25.5">
      <c r="B41" s="121" t="s">
        <v>469</v>
      </c>
      <c r="C41" s="159"/>
    </row>
    <row r="42" spans="2:3" ht="25.5">
      <c r="B42" s="121" t="s">
        <v>470</v>
      </c>
      <c r="C42" s="159"/>
    </row>
    <row r="43" spans="2:3" ht="12.75">
      <c r="B43" t="s">
        <v>412</v>
      </c>
      <c r="C43" s="159"/>
    </row>
    <row r="44" spans="2:3" ht="12.75">
      <c r="B44" t="s">
        <v>396</v>
      </c>
      <c r="C44" s="148"/>
    </row>
    <row r="45" spans="2:3" ht="12.75">
      <c r="B45" t="s">
        <v>397</v>
      </c>
      <c r="C45" s="159"/>
    </row>
    <row r="46" spans="2:3" ht="12.75">
      <c r="B46" t="s">
        <v>401</v>
      </c>
      <c r="C46" s="158"/>
    </row>
    <row r="47" ht="12.75">
      <c r="C47" s="144"/>
    </row>
    <row r="48" spans="2:3" ht="12.75">
      <c r="B48" t="s">
        <v>399</v>
      </c>
      <c r="C48" s="159"/>
    </row>
    <row r="49" spans="2:3" ht="12.75">
      <c r="B49" t="s">
        <v>402</v>
      </c>
      <c r="C49" s="158"/>
    </row>
    <row r="50" ht="12.75">
      <c r="C50" s="144"/>
    </row>
    <row r="51" spans="2:3" ht="12.75">
      <c r="B51" t="s">
        <v>400</v>
      </c>
      <c r="C51" s="148"/>
    </row>
    <row r="52" spans="2:3" ht="12.75">
      <c r="B52" t="s">
        <v>402</v>
      </c>
      <c r="C52" s="158"/>
    </row>
    <row r="53" ht="12.75">
      <c r="C53" s="144"/>
    </row>
    <row r="54" spans="2:3" ht="12.75">
      <c r="B54" t="s">
        <v>403</v>
      </c>
      <c r="C54" s="148"/>
    </row>
    <row r="55" ht="12.75">
      <c r="C55" s="144"/>
    </row>
    <row r="56" spans="2:3" ht="12.75">
      <c r="B56" t="s">
        <v>404</v>
      </c>
      <c r="C56" s="158"/>
    </row>
    <row r="57" spans="2:3" ht="12.75">
      <c r="B57" t="s">
        <v>370</v>
      </c>
      <c r="C57" s="158"/>
    </row>
    <row r="58" spans="2:3" ht="12.75">
      <c r="B58" t="s">
        <v>99</v>
      </c>
      <c r="C58" s="158"/>
    </row>
    <row r="59" ht="12.75">
      <c r="C59" s="33"/>
    </row>
    <row r="60" spans="2:3" ht="12.75">
      <c r="B60" t="s">
        <v>413</v>
      </c>
      <c r="C60" s="245">
        <v>1000000</v>
      </c>
    </row>
    <row r="61" spans="3:8" ht="12.75">
      <c r="C61" s="302" t="s">
        <v>50</v>
      </c>
      <c r="D61" s="302"/>
      <c r="E61" s="302"/>
      <c r="F61" s="302"/>
      <c r="G61" s="302"/>
      <c r="H61" s="302"/>
    </row>
    <row r="62" spans="2:8" ht="12.75">
      <c r="B62" s="14"/>
      <c r="C62" s="229">
        <v>0</v>
      </c>
      <c r="D62" s="229">
        <v>1</v>
      </c>
      <c r="E62" s="229">
        <v>2</v>
      </c>
      <c r="F62" s="229">
        <v>3</v>
      </c>
      <c r="G62" s="229">
        <v>4</v>
      </c>
      <c r="H62" s="229">
        <v>5</v>
      </c>
    </row>
    <row r="63" spans="2:8" ht="12.75">
      <c r="B63" t="s">
        <v>317</v>
      </c>
      <c r="C63" s="154"/>
      <c r="D63" s="159"/>
      <c r="E63" s="159"/>
      <c r="F63" s="159"/>
      <c r="G63" s="159"/>
      <c r="H63" s="246"/>
    </row>
    <row r="64" spans="2:8" ht="12.75">
      <c r="B64" t="s">
        <v>336</v>
      </c>
      <c r="C64" s="159"/>
      <c r="D64" s="243"/>
      <c r="E64" s="243"/>
      <c r="F64" s="243"/>
      <c r="G64" s="243"/>
      <c r="H64" s="243"/>
    </row>
    <row r="65" spans="2:8" ht="12.75">
      <c r="B65" t="s">
        <v>337</v>
      </c>
      <c r="C65" s="159"/>
      <c r="D65" s="243"/>
      <c r="E65" s="243"/>
      <c r="F65" s="243"/>
      <c r="G65" s="243"/>
      <c r="H65" s="243"/>
    </row>
    <row r="66" spans="3:8" ht="12.75">
      <c r="C66" s="144"/>
      <c r="D66" s="244"/>
      <c r="E66" s="244"/>
      <c r="F66" s="244"/>
      <c r="G66" s="244"/>
      <c r="H66" s="244"/>
    </row>
    <row r="67" spans="2:8" ht="12.75">
      <c r="B67" t="s">
        <v>339</v>
      </c>
      <c r="C67" s="159"/>
      <c r="D67" s="243"/>
      <c r="E67" s="243"/>
      <c r="F67" s="243"/>
      <c r="G67" s="243"/>
      <c r="H67" s="243"/>
    </row>
    <row r="68" spans="2:8" ht="12.75">
      <c r="B68" t="s">
        <v>405</v>
      </c>
      <c r="C68" s="159"/>
      <c r="D68" s="243"/>
      <c r="E68" s="243"/>
      <c r="F68" s="243"/>
      <c r="G68" s="243"/>
      <c r="H68" s="243"/>
    </row>
    <row r="69" spans="2:8" ht="25.5">
      <c r="B69" s="121" t="s">
        <v>468</v>
      </c>
      <c r="C69" s="159"/>
      <c r="D69" s="243"/>
      <c r="E69" s="243"/>
      <c r="F69" s="243"/>
      <c r="G69" s="243"/>
      <c r="H69" s="243"/>
    </row>
    <row r="70" spans="3:8" ht="12.75">
      <c r="C70" s="144"/>
      <c r="D70" s="244"/>
      <c r="E70" s="244"/>
      <c r="F70" s="244"/>
      <c r="G70" s="244"/>
      <c r="H70" s="244"/>
    </row>
    <row r="71" spans="2:8" ht="12.75">
      <c r="B71" t="s">
        <v>95</v>
      </c>
      <c r="C71" s="159"/>
      <c r="D71" s="243"/>
      <c r="E71" s="243"/>
      <c r="F71" s="243"/>
      <c r="G71" s="243"/>
      <c r="H71" s="243"/>
    </row>
    <row r="72" spans="2:8" ht="12.75">
      <c r="B72" t="s">
        <v>406</v>
      </c>
      <c r="C72" s="159"/>
      <c r="D72" s="243"/>
      <c r="E72" s="243"/>
      <c r="F72" s="243"/>
      <c r="G72" s="243"/>
      <c r="H72" s="243"/>
    </row>
    <row r="73" spans="2:8" ht="12.75">
      <c r="B73" t="s">
        <v>407</v>
      </c>
      <c r="C73" s="159"/>
      <c r="D73" s="243"/>
      <c r="E73" s="243"/>
      <c r="F73" s="243"/>
      <c r="G73" s="243"/>
      <c r="H73" s="243"/>
    </row>
    <row r="74" spans="2:8" ht="12.75">
      <c r="B74" t="s">
        <v>408</v>
      </c>
      <c r="C74" s="148"/>
      <c r="D74" s="243"/>
      <c r="E74" s="243"/>
      <c r="F74" s="243"/>
      <c r="G74" s="243"/>
      <c r="H74" s="243"/>
    </row>
    <row r="75" spans="2:8" ht="12.75">
      <c r="B75" t="s">
        <v>52</v>
      </c>
      <c r="C75" s="159"/>
      <c r="D75" s="243"/>
      <c r="E75" s="243"/>
      <c r="F75" s="243"/>
      <c r="G75" s="243"/>
      <c r="H75" s="243"/>
    </row>
    <row r="76" spans="2:8" ht="12.75">
      <c r="B76" t="s">
        <v>409</v>
      </c>
      <c r="C76" s="159"/>
      <c r="D76" s="243"/>
      <c r="E76" s="243"/>
      <c r="F76" s="243"/>
      <c r="G76" s="243"/>
      <c r="H76" s="243"/>
    </row>
    <row r="77" spans="2:8" ht="12.75">
      <c r="B77" t="s">
        <v>410</v>
      </c>
      <c r="C77" s="159"/>
      <c r="D77" s="243"/>
      <c r="E77" s="243"/>
      <c r="F77" s="243"/>
      <c r="G77" s="243"/>
      <c r="H77" s="243"/>
    </row>
    <row r="78" spans="2:8" ht="12.75">
      <c r="B78" t="s">
        <v>341</v>
      </c>
      <c r="C78" s="159"/>
      <c r="D78" s="243"/>
      <c r="E78" s="243"/>
      <c r="F78" s="243"/>
      <c r="G78" s="243"/>
      <c r="H78" s="243"/>
    </row>
    <row r="79" spans="3:8" ht="12.75">
      <c r="C79" s="144"/>
      <c r="D79" s="244"/>
      <c r="E79" s="244"/>
      <c r="F79" s="244"/>
      <c r="G79" s="244"/>
      <c r="H79" s="244"/>
    </row>
    <row r="80" spans="2:8" ht="12.75">
      <c r="B80" t="s">
        <v>95</v>
      </c>
      <c r="C80" s="159"/>
      <c r="D80" s="243"/>
      <c r="E80" s="243"/>
      <c r="F80" s="243"/>
      <c r="G80" s="243"/>
      <c r="H80" s="243"/>
    </row>
    <row r="81" spans="2:8" ht="12.75">
      <c r="B81" t="s">
        <v>411</v>
      </c>
      <c r="C81" s="148"/>
      <c r="D81" s="243"/>
      <c r="E81" s="243"/>
      <c r="F81" s="243"/>
      <c r="G81" s="243"/>
      <c r="H81" s="243"/>
    </row>
    <row r="82" spans="2:8" ht="12.75">
      <c r="B82" t="s">
        <v>342</v>
      </c>
      <c r="C82" s="159"/>
      <c r="D82" s="243"/>
      <c r="E82" s="243"/>
      <c r="F82" s="243"/>
      <c r="G82" s="243"/>
      <c r="H82" s="243"/>
    </row>
    <row r="83" spans="2:8" ht="12.75">
      <c r="B83" t="s">
        <v>343</v>
      </c>
      <c r="C83" s="148"/>
      <c r="D83" s="243"/>
      <c r="E83" s="243"/>
      <c r="F83" s="243"/>
      <c r="G83" s="243"/>
      <c r="H83" s="243"/>
    </row>
    <row r="84" spans="2:8" ht="12.75">
      <c r="B84" t="s">
        <v>317</v>
      </c>
      <c r="C84" s="148"/>
      <c r="D84" s="243"/>
      <c r="E84" s="243"/>
      <c r="F84" s="243"/>
      <c r="G84" s="243"/>
      <c r="H84" s="243"/>
    </row>
    <row r="85" spans="2:8" ht="12.75">
      <c r="B85" t="s">
        <v>103</v>
      </c>
      <c r="C85" s="148"/>
      <c r="D85" s="243"/>
      <c r="E85" s="243"/>
      <c r="F85" s="243"/>
      <c r="G85" s="243"/>
      <c r="H85" s="243"/>
    </row>
    <row r="86" spans="2:8" ht="12.75">
      <c r="B86" t="s">
        <v>344</v>
      </c>
      <c r="C86" s="159"/>
      <c r="D86" s="243"/>
      <c r="E86" s="243"/>
      <c r="F86" s="243"/>
      <c r="G86" s="243"/>
      <c r="H86" s="243"/>
    </row>
    <row r="87" spans="2:8" ht="12.75">
      <c r="B87" t="s">
        <v>345</v>
      </c>
      <c r="C87" s="148"/>
      <c r="D87" s="243"/>
      <c r="E87" s="243"/>
      <c r="F87" s="243"/>
      <c r="G87" s="243"/>
      <c r="H87" s="243"/>
    </row>
    <row r="88" spans="2:8" ht="15">
      <c r="B88" s="124"/>
      <c r="C88" s="144"/>
      <c r="D88" s="144"/>
      <c r="E88" s="144"/>
      <c r="F88" s="144"/>
      <c r="G88" s="144"/>
      <c r="H88" s="144"/>
    </row>
    <row r="89" spans="2:8" ht="15">
      <c r="B89" s="125" t="s">
        <v>346</v>
      </c>
      <c r="C89" s="242"/>
      <c r="D89" s="144"/>
      <c r="E89" s="144"/>
      <c r="F89" s="144"/>
      <c r="G89" s="144"/>
      <c r="H89" s="144"/>
    </row>
    <row r="90" ht="12.75"/>
    <row r="91" ht="12.75" hidden="1">
      <c r="A91" t="s">
        <v>485</v>
      </c>
    </row>
  </sheetData>
  <mergeCells count="8">
    <mergeCell ref="C61:H61"/>
    <mergeCell ref="A1:H1"/>
    <mergeCell ref="A2:H2"/>
    <mergeCell ref="A4:H4"/>
    <mergeCell ref="A5:H5"/>
    <mergeCell ref="A29:H29"/>
    <mergeCell ref="A30:H30"/>
    <mergeCell ref="C33:D33"/>
  </mergeCells>
  <hyperlinks>
    <hyperlink ref="I1" location="MAIN_MENU____Chapter_6" tooltip="Return to the Main Menu" display="Main Menu"/>
  </hyperlinks>
  <printOptions/>
  <pageMargins left="0.75" right="0.75" top="1" bottom="1" header="0.5" footer="0.5"/>
  <pageSetup horizontalDpi="300" verticalDpi="300" orientation="portrait" scale="76" r:id="rId1"/>
  <headerFooter alignWithMargins="0">
    <oddFooter xml:space="preserve">&amp;CCopyright © 2011 McGraw-Hill/Irwin </oddFooter>
  </headerFooter>
</worksheet>
</file>

<file path=xl/worksheets/sheet12.xml><?xml version="1.0" encoding="utf-8"?>
<worksheet xmlns="http://schemas.openxmlformats.org/spreadsheetml/2006/main" xmlns:r="http://schemas.openxmlformats.org/officeDocument/2006/relationships">
  <dimension ref="A1:K80"/>
  <sheetViews>
    <sheetView showGridLines="0" workbookViewId="0" topLeftCell="A1">
      <selection activeCell="A1" sqref="A1:G1"/>
    </sheetView>
  </sheetViews>
  <sheetFormatPr defaultColWidth="9.140625" defaultRowHeight="12.75" zeroHeight="1"/>
  <cols>
    <col min="2" max="2" width="32.140625" style="0" customWidth="1"/>
    <col min="3" max="3" width="13.00390625" style="0" customWidth="1"/>
    <col min="4" max="4" width="10.140625" style="0" customWidth="1"/>
    <col min="7" max="7" width="12.7109375" style="0" customWidth="1"/>
    <col min="8" max="8" width="12.8515625" style="0" customWidth="1"/>
    <col min="9" max="11" width="10.140625" style="0" hidden="1" customWidth="1"/>
    <col min="12" max="16384" width="0" style="0" hidden="1" customWidth="1"/>
  </cols>
  <sheetData>
    <row r="1" spans="1:8" ht="30">
      <c r="A1" s="319" t="s">
        <v>514</v>
      </c>
      <c r="B1" s="319"/>
      <c r="C1" s="319"/>
      <c r="D1" s="319"/>
      <c r="E1" s="319"/>
      <c r="F1" s="319"/>
      <c r="G1" s="319"/>
      <c r="H1" s="8" t="s">
        <v>2</v>
      </c>
    </row>
    <row r="2" spans="1:8" ht="18">
      <c r="A2" s="320" t="s">
        <v>512</v>
      </c>
      <c r="B2" s="320"/>
      <c r="C2" s="320"/>
      <c r="D2" s="320"/>
      <c r="E2" s="320"/>
      <c r="F2" s="320"/>
      <c r="G2" s="320"/>
      <c r="H2" s="6"/>
    </row>
    <row r="3" spans="1:7" ht="18.75">
      <c r="A3" s="12"/>
      <c r="B3" s="13"/>
      <c r="C3" s="13"/>
      <c r="D3" s="13"/>
      <c r="E3" s="13"/>
      <c r="F3" s="13"/>
      <c r="G3" s="13"/>
    </row>
    <row r="4" spans="1:8" ht="15.75">
      <c r="A4" s="321" t="s">
        <v>259</v>
      </c>
      <c r="B4" s="321"/>
      <c r="C4" s="321"/>
      <c r="D4" s="321"/>
      <c r="E4" s="321"/>
      <c r="F4" s="321"/>
      <c r="G4" s="321"/>
      <c r="H4" s="6"/>
    </row>
    <row r="5" spans="1:8" ht="15">
      <c r="A5" s="317" t="s">
        <v>173</v>
      </c>
      <c r="B5" s="317"/>
      <c r="C5" s="317"/>
      <c r="D5" s="317"/>
      <c r="E5" s="317"/>
      <c r="F5" s="317"/>
      <c r="G5" s="317"/>
      <c r="H5" s="5"/>
    </row>
    <row r="6" spans="1:8" ht="15">
      <c r="A6" s="177"/>
      <c r="B6" s="177"/>
      <c r="C6" s="177"/>
      <c r="D6" s="177"/>
      <c r="E6" s="177"/>
      <c r="F6" s="177"/>
      <c r="G6" s="177"/>
      <c r="H6" s="5"/>
    </row>
    <row r="7" spans="2:8" ht="15">
      <c r="B7" t="s">
        <v>414</v>
      </c>
      <c r="G7" s="177"/>
      <c r="H7" s="5"/>
    </row>
    <row r="8" spans="2:8" ht="15">
      <c r="B8" t="s">
        <v>471</v>
      </c>
      <c r="G8" s="177"/>
      <c r="H8" s="5"/>
    </row>
    <row r="9" spans="2:8" ht="15">
      <c r="B9" t="s">
        <v>472</v>
      </c>
      <c r="F9" s="177"/>
      <c r="G9" s="177"/>
      <c r="H9" s="5"/>
    </row>
    <row r="10" spans="2:8" ht="15">
      <c r="B10" t="s">
        <v>415</v>
      </c>
      <c r="F10" s="177"/>
      <c r="G10" s="177"/>
      <c r="H10" s="5"/>
    </row>
    <row r="11" ht="12.75">
      <c r="B11" t="s">
        <v>416</v>
      </c>
    </row>
    <row r="12" ht="12.75">
      <c r="B12" t="s">
        <v>417</v>
      </c>
    </row>
    <row r="13" ht="12.75">
      <c r="B13" t="s">
        <v>418</v>
      </c>
    </row>
    <row r="14" ht="12.75">
      <c r="B14" t="s">
        <v>419</v>
      </c>
    </row>
    <row r="15" ht="12.75">
      <c r="B15" t="s">
        <v>420</v>
      </c>
    </row>
    <row r="16" ht="12.75">
      <c r="B16" t="s">
        <v>421</v>
      </c>
    </row>
    <row r="17" ht="12.75">
      <c r="B17" t="s">
        <v>422</v>
      </c>
    </row>
    <row r="18" ht="12.75">
      <c r="B18" t="s">
        <v>423</v>
      </c>
    </row>
    <row r="19" ht="12.75"/>
    <row r="20" spans="1:7" ht="12.75">
      <c r="A20" s="20"/>
      <c r="B20" s="20"/>
      <c r="C20" s="20"/>
      <c r="D20" s="20"/>
      <c r="E20" s="20"/>
      <c r="F20" s="20"/>
      <c r="G20" s="20"/>
    </row>
    <row r="21" spans="1:7" ht="12.75">
      <c r="A21" s="14"/>
      <c r="B21" s="46" t="s">
        <v>479</v>
      </c>
      <c r="C21" s="14"/>
      <c r="D21" s="14"/>
      <c r="E21" s="14"/>
      <c r="F21" s="14"/>
      <c r="G21" s="14"/>
    </row>
    <row r="22" spans="1:7" ht="15.75">
      <c r="A22" s="321" t="s">
        <v>259</v>
      </c>
      <c r="B22" s="321"/>
      <c r="C22" s="321"/>
      <c r="D22" s="321"/>
      <c r="E22" s="321"/>
      <c r="F22" s="321"/>
      <c r="G22" s="321"/>
    </row>
    <row r="23" spans="1:7" ht="15">
      <c r="A23" s="317" t="s">
        <v>173</v>
      </c>
      <c r="B23" s="317"/>
      <c r="C23" s="317"/>
      <c r="D23" s="317"/>
      <c r="E23" s="317"/>
      <c r="F23" s="317"/>
      <c r="G23" s="317"/>
    </row>
    <row r="24" ht="12.75"/>
    <row r="25" ht="15.75">
      <c r="B25" s="227"/>
    </row>
    <row r="26" spans="2:4" ht="12.75">
      <c r="B26" s="23" t="s">
        <v>22</v>
      </c>
      <c r="C26" s="322"/>
      <c r="D26" s="323"/>
    </row>
    <row r="27" spans="2:4" ht="12.75">
      <c r="B27" s="25" t="s">
        <v>23</v>
      </c>
      <c r="C27" s="26"/>
      <c r="D27" s="24"/>
    </row>
    <row r="28" spans="2:4" ht="12.75">
      <c r="B28" s="27" t="s">
        <v>24</v>
      </c>
      <c r="C28" s="26"/>
      <c r="D28" s="24"/>
    </row>
    <row r="29" spans="2:4" ht="12.75">
      <c r="B29" s="27" t="s">
        <v>25</v>
      </c>
      <c r="C29" s="26"/>
      <c r="D29" s="24"/>
    </row>
    <row r="30" ht="12.75"/>
    <row r="31" ht="12.75">
      <c r="C31" s="9" t="s">
        <v>447</v>
      </c>
    </row>
    <row r="32" spans="2:3" ht="12.75">
      <c r="B32" s="303" t="s">
        <v>425</v>
      </c>
      <c r="C32" s="303"/>
    </row>
    <row r="33" spans="2:3" ht="12.75">
      <c r="B33" t="s">
        <v>426</v>
      </c>
      <c r="C33" s="157"/>
    </row>
    <row r="34" spans="2:3" ht="12.75">
      <c r="B34" t="s">
        <v>427</v>
      </c>
      <c r="C34" s="148"/>
    </row>
    <row r="35" spans="2:3" ht="12.75">
      <c r="B35" t="s">
        <v>428</v>
      </c>
      <c r="C35" s="148"/>
    </row>
    <row r="36" spans="2:3" ht="12.75">
      <c r="B36" t="s">
        <v>429</v>
      </c>
      <c r="C36" s="148"/>
    </row>
    <row r="37" spans="2:3" ht="12.75">
      <c r="B37" t="s">
        <v>430</v>
      </c>
      <c r="C37" s="148"/>
    </row>
    <row r="38" ht="12.75">
      <c r="C38" s="142"/>
    </row>
    <row r="39" spans="2:3" ht="12.75">
      <c r="B39" s="303" t="s">
        <v>431</v>
      </c>
      <c r="C39" s="303"/>
    </row>
    <row r="40" spans="2:3" ht="12.75">
      <c r="B40" t="s">
        <v>426</v>
      </c>
      <c r="C40" s="157"/>
    </row>
    <row r="41" spans="2:3" ht="12.75">
      <c r="B41" t="s">
        <v>432</v>
      </c>
      <c r="C41" s="148"/>
    </row>
    <row r="42" spans="2:3" ht="12.75">
      <c r="B42" t="s">
        <v>429</v>
      </c>
      <c r="C42" s="148"/>
    </row>
    <row r="43" spans="2:3" ht="12.75">
      <c r="B43" t="s">
        <v>433</v>
      </c>
      <c r="C43" s="148"/>
    </row>
    <row r="44" ht="12.75">
      <c r="C44" s="142"/>
    </row>
    <row r="45" spans="2:3" ht="12.75">
      <c r="B45" t="s">
        <v>99</v>
      </c>
      <c r="C45" s="158"/>
    </row>
    <row r="46" spans="2:3" ht="12.75">
      <c r="B46" t="s">
        <v>434</v>
      </c>
      <c r="C46" s="158"/>
    </row>
    <row r="47" ht="12.75"/>
    <row r="48" ht="12.75"/>
    <row r="49" ht="12.75">
      <c r="B49" s="174" t="s">
        <v>424</v>
      </c>
    </row>
    <row r="50" ht="12.75">
      <c r="B50" s="174" t="s">
        <v>435</v>
      </c>
    </row>
    <row r="51" ht="12.75"/>
    <row r="52" spans="2:3" ht="12.75">
      <c r="B52" t="s">
        <v>438</v>
      </c>
      <c r="C52" s="148"/>
    </row>
    <row r="53" spans="2:11" ht="12.75">
      <c r="B53" t="s">
        <v>436</v>
      </c>
      <c r="C53" s="148"/>
      <c r="F53" s="122"/>
      <c r="G53" s="122"/>
      <c r="H53" s="122"/>
      <c r="I53" s="122"/>
      <c r="J53" s="122"/>
      <c r="K53" s="122"/>
    </row>
    <row r="54" spans="2:11" ht="25.5">
      <c r="B54" s="121" t="s">
        <v>437</v>
      </c>
      <c r="C54" s="148"/>
      <c r="F54" s="122"/>
      <c r="G54" s="122"/>
      <c r="H54" s="122"/>
      <c r="I54" s="122"/>
      <c r="J54" s="122"/>
      <c r="K54" s="122"/>
    </row>
    <row r="55" spans="2:11" ht="12.75">
      <c r="B55" t="s">
        <v>439</v>
      </c>
      <c r="C55" s="148"/>
      <c r="F55" s="122"/>
      <c r="G55" s="122"/>
      <c r="H55" s="122"/>
      <c r="I55" s="122"/>
      <c r="J55" s="122"/>
      <c r="K55" s="122"/>
    </row>
    <row r="56" spans="2:11" ht="12.75">
      <c r="B56" t="s">
        <v>441</v>
      </c>
      <c r="C56" s="159"/>
      <c r="D56" s="120"/>
      <c r="F56" s="122"/>
      <c r="G56" s="122"/>
      <c r="H56" s="122"/>
      <c r="I56" s="122"/>
      <c r="J56" s="122"/>
      <c r="K56" s="122"/>
    </row>
    <row r="57" spans="2:11" ht="12.75">
      <c r="B57" t="s">
        <v>440</v>
      </c>
      <c r="C57" s="148"/>
      <c r="D57" s="120"/>
      <c r="F57" s="122"/>
      <c r="G57" s="122"/>
      <c r="H57" s="122"/>
      <c r="I57" s="122"/>
      <c r="J57" s="122"/>
      <c r="K57" s="123"/>
    </row>
    <row r="58" spans="3:11" ht="12.75">
      <c r="C58" s="142"/>
      <c r="F58" s="122"/>
      <c r="G58" s="122"/>
      <c r="H58" s="122"/>
      <c r="I58" s="122"/>
      <c r="J58" s="122"/>
      <c r="K58" s="123"/>
    </row>
    <row r="59" spans="2:11" ht="12.75">
      <c r="B59" t="s">
        <v>160</v>
      </c>
      <c r="C59" s="256"/>
      <c r="F59" s="122"/>
      <c r="G59" s="122"/>
      <c r="H59" s="122"/>
      <c r="I59" s="122"/>
      <c r="J59" s="123"/>
      <c r="K59" s="122"/>
    </row>
    <row r="60" spans="6:11" ht="12.75">
      <c r="F60" s="122"/>
      <c r="G60" s="122"/>
      <c r="H60" s="122"/>
      <c r="I60" s="122"/>
      <c r="J60" s="122"/>
      <c r="K60" s="122"/>
    </row>
    <row r="61" spans="2:11" ht="12.75">
      <c r="B61" s="174" t="s">
        <v>442</v>
      </c>
      <c r="F61" s="122"/>
      <c r="G61" s="122"/>
      <c r="H61" s="122"/>
      <c r="I61" s="122"/>
      <c r="J61" s="122"/>
      <c r="K61" s="122"/>
    </row>
    <row r="62" spans="2:11" ht="12.75">
      <c r="B62" s="174" t="s">
        <v>443</v>
      </c>
      <c r="F62" s="122"/>
      <c r="G62" s="122"/>
      <c r="H62" s="122"/>
      <c r="I62" s="122"/>
      <c r="J62" s="122"/>
      <c r="K62" s="122"/>
    </row>
    <row r="63" spans="6:11" ht="12.75">
      <c r="F63" s="122"/>
      <c r="G63" s="122"/>
      <c r="H63" s="122"/>
      <c r="I63" s="122"/>
      <c r="J63" s="122"/>
      <c r="K63" s="122"/>
    </row>
    <row r="64" spans="2:11" ht="12.75">
      <c r="B64" t="s">
        <v>439</v>
      </c>
      <c r="C64" s="159"/>
      <c r="F64" s="122"/>
      <c r="G64" s="122"/>
      <c r="H64" s="122"/>
      <c r="I64" s="122"/>
      <c r="J64" s="122"/>
      <c r="K64" s="122"/>
    </row>
    <row r="65" spans="2:11" ht="12.75">
      <c r="B65" t="s">
        <v>444</v>
      </c>
      <c r="C65" s="159"/>
      <c r="F65" s="122"/>
      <c r="G65" s="122"/>
      <c r="H65" s="122"/>
      <c r="I65" s="122"/>
      <c r="J65" s="122"/>
      <c r="K65" s="122"/>
    </row>
    <row r="66" spans="2:11" ht="25.5">
      <c r="B66" s="121" t="s">
        <v>445</v>
      </c>
      <c r="C66" s="159"/>
      <c r="F66" s="122"/>
      <c r="G66" s="122"/>
      <c r="H66" s="122"/>
      <c r="I66" s="122"/>
      <c r="J66" s="122"/>
      <c r="K66" s="122"/>
    </row>
    <row r="67" spans="2:11" ht="25.5">
      <c r="B67" s="121" t="s">
        <v>446</v>
      </c>
      <c r="C67" s="159"/>
      <c r="F67" s="122"/>
      <c r="G67" s="122"/>
      <c r="H67" s="122"/>
      <c r="I67" s="122"/>
      <c r="J67" s="122"/>
      <c r="K67" s="122"/>
    </row>
    <row r="68" spans="2:11" ht="12.75">
      <c r="B68" t="s">
        <v>438</v>
      </c>
      <c r="C68" s="159"/>
      <c r="F68" s="122"/>
      <c r="G68" s="122"/>
      <c r="H68" s="122"/>
      <c r="I68" s="122"/>
      <c r="J68" s="122"/>
      <c r="K68" s="122"/>
    </row>
    <row r="69" spans="2:11" ht="12.75">
      <c r="B69" t="s">
        <v>441</v>
      </c>
      <c r="C69" s="159"/>
      <c r="F69" s="122"/>
      <c r="G69" s="122"/>
      <c r="H69" s="122"/>
      <c r="I69" s="122"/>
      <c r="J69" s="122"/>
      <c r="K69" s="122"/>
    </row>
    <row r="70" spans="2:11" ht="12.75">
      <c r="B70" t="s">
        <v>440</v>
      </c>
      <c r="C70" s="159"/>
      <c r="F70" s="122"/>
      <c r="G70" s="122"/>
      <c r="H70" s="122"/>
      <c r="I70" s="122"/>
      <c r="J70" s="122"/>
      <c r="K70" s="122"/>
    </row>
    <row r="71" ht="12.75">
      <c r="C71" s="142"/>
    </row>
    <row r="72" spans="2:3" ht="12.75">
      <c r="B72" t="s">
        <v>160</v>
      </c>
      <c r="C72" s="256"/>
    </row>
    <row r="73" ht="12.75"/>
    <row r="74" ht="12.75"/>
    <row r="75" spans="2:7" ht="12.75">
      <c r="B75" s="247"/>
      <c r="C75" s="248"/>
      <c r="D75" s="248"/>
      <c r="E75" s="248"/>
      <c r="F75" s="248"/>
      <c r="G75" s="249"/>
    </row>
    <row r="76" spans="2:7" ht="12.75">
      <c r="B76" s="250"/>
      <c r="C76" s="251"/>
      <c r="D76" s="251"/>
      <c r="E76" s="251"/>
      <c r="F76" s="251"/>
      <c r="G76" s="252"/>
    </row>
    <row r="77" spans="2:9" ht="12.75">
      <c r="B77" s="250"/>
      <c r="C77" s="251"/>
      <c r="D77" s="251"/>
      <c r="E77" s="251"/>
      <c r="F77" s="251"/>
      <c r="G77" s="252"/>
      <c r="H77" s="162"/>
      <c r="I77" s="162"/>
    </row>
    <row r="78" spans="2:9" ht="12.75" customHeight="1">
      <c r="B78" s="253"/>
      <c r="C78" s="254"/>
      <c r="D78" s="254"/>
      <c r="E78" s="254"/>
      <c r="F78" s="254"/>
      <c r="G78" s="255"/>
      <c r="H78" s="162"/>
      <c r="I78" s="162"/>
    </row>
    <row r="79" spans="2:9" ht="12.75">
      <c r="B79" s="162"/>
      <c r="C79" s="162"/>
      <c r="D79" s="162"/>
      <c r="E79" s="162"/>
      <c r="F79" s="162"/>
      <c r="G79" s="162"/>
      <c r="H79" s="162"/>
      <c r="I79" s="162"/>
    </row>
    <row r="80" spans="2:9" ht="12.75" hidden="1">
      <c r="B80" s="162"/>
      <c r="C80" s="162"/>
      <c r="D80" s="162"/>
      <c r="E80" s="162"/>
      <c r="F80" s="162"/>
      <c r="G80" s="162"/>
      <c r="H80" s="162"/>
      <c r="I80" s="162"/>
    </row>
  </sheetData>
  <mergeCells count="9">
    <mergeCell ref="B32:C32"/>
    <mergeCell ref="B39:C39"/>
    <mergeCell ref="A1:G1"/>
    <mergeCell ref="A2:G2"/>
    <mergeCell ref="A4:G4"/>
    <mergeCell ref="A5:G5"/>
    <mergeCell ref="A22:G22"/>
    <mergeCell ref="A23:G23"/>
    <mergeCell ref="C26:D26"/>
  </mergeCells>
  <hyperlinks>
    <hyperlink ref="H1" location="MAIN_MENU____Chapter_6" tooltip="Return to the Main Menu" display="Main Menu"/>
  </hyperlinks>
  <printOptions/>
  <pageMargins left="0.75" right="0.75" top="1" bottom="1" header="0.5" footer="0.5"/>
  <pageSetup horizontalDpi="300" verticalDpi="300" orientation="portrait" scale="80" r:id="rId1"/>
  <headerFooter alignWithMargins="0">
    <oddFooter xml:space="preserve">&amp;CCopyright © 2011 McGraw-Hill/Irwin </oddFooter>
  </headerFooter>
</worksheet>
</file>

<file path=xl/worksheets/sheet13.xml><?xml version="1.0" encoding="utf-8"?>
<worksheet xmlns="http://schemas.openxmlformats.org/spreadsheetml/2006/main" xmlns:r="http://schemas.openxmlformats.org/officeDocument/2006/relationships">
  <dimension ref="A1:H83"/>
  <sheetViews>
    <sheetView showGridLines="0" zoomScalePageLayoutView="0" workbookViewId="0" topLeftCell="A1">
      <selection activeCell="A1" sqref="A1:G1"/>
    </sheetView>
  </sheetViews>
  <sheetFormatPr defaultColWidth="0" defaultRowHeight="12.75" zeroHeight="1"/>
  <cols>
    <col min="1" max="1" width="9.140625" style="0" customWidth="1"/>
    <col min="2" max="2" width="24.8515625" style="0" customWidth="1"/>
    <col min="3" max="6" width="12.57421875" style="0" customWidth="1"/>
    <col min="7" max="7" width="23.8515625" style="0" customWidth="1"/>
    <col min="8" max="8" width="12.00390625" style="0" customWidth="1"/>
  </cols>
  <sheetData>
    <row r="1" spans="1:8" ht="30">
      <c r="A1" s="319" t="s">
        <v>514</v>
      </c>
      <c r="B1" s="319"/>
      <c r="C1" s="319"/>
      <c r="D1" s="319"/>
      <c r="E1" s="319"/>
      <c r="F1" s="319"/>
      <c r="G1" s="319"/>
      <c r="H1" s="8" t="s">
        <v>2</v>
      </c>
    </row>
    <row r="2" spans="1:8" ht="18">
      <c r="A2" s="320" t="s">
        <v>512</v>
      </c>
      <c r="B2" s="320"/>
      <c r="C2" s="320"/>
      <c r="D2" s="320"/>
      <c r="E2" s="320"/>
      <c r="F2" s="320"/>
      <c r="G2" s="320"/>
      <c r="H2" s="7"/>
    </row>
    <row r="3" spans="1:8" ht="18.75">
      <c r="A3" s="12"/>
      <c r="B3" s="13"/>
      <c r="C3" s="13"/>
      <c r="D3" s="13"/>
      <c r="E3" s="13"/>
      <c r="F3" s="13"/>
      <c r="G3" s="13"/>
      <c r="H3" s="13"/>
    </row>
    <row r="4" spans="1:8" ht="15.75">
      <c r="A4" s="321" t="s">
        <v>259</v>
      </c>
      <c r="B4" s="321"/>
      <c r="C4" s="321"/>
      <c r="D4" s="321"/>
      <c r="E4" s="321"/>
      <c r="F4" s="321"/>
      <c r="G4" s="321"/>
      <c r="H4" s="13"/>
    </row>
    <row r="5" spans="1:8" ht="15">
      <c r="A5" s="329" t="s">
        <v>287</v>
      </c>
      <c r="B5" s="329"/>
      <c r="C5" s="329"/>
      <c r="D5" s="329"/>
      <c r="E5" s="329"/>
      <c r="F5" s="329"/>
      <c r="G5" s="329"/>
      <c r="H5" s="13"/>
    </row>
    <row r="6" spans="1:8" ht="12.75">
      <c r="A6" s="14"/>
      <c r="B6" s="18"/>
      <c r="C6" s="18"/>
      <c r="D6" s="18"/>
      <c r="E6" s="14"/>
      <c r="H6" s="14"/>
    </row>
    <row r="7" spans="1:8" ht="12.75">
      <c r="A7" s="14"/>
      <c r="B7" s="19" t="s">
        <v>139</v>
      </c>
      <c r="H7" s="14"/>
    </row>
    <row r="8" spans="1:8" ht="12.75">
      <c r="A8" s="14"/>
      <c r="B8" s="19" t="s">
        <v>140</v>
      </c>
      <c r="H8" s="14"/>
    </row>
    <row r="9" spans="1:8" ht="12.75">
      <c r="A9" s="14"/>
      <c r="B9" s="19" t="s">
        <v>141</v>
      </c>
      <c r="H9" s="14"/>
    </row>
    <row r="10" spans="1:8" ht="12.75">
      <c r="A10" s="14"/>
      <c r="B10" s="19" t="s">
        <v>142</v>
      </c>
      <c r="H10" s="14"/>
    </row>
    <row r="11" spans="1:8" ht="12.75">
      <c r="A11" s="14"/>
      <c r="B11" s="19" t="s">
        <v>143</v>
      </c>
      <c r="H11" s="14"/>
    </row>
    <row r="12" spans="1:8" ht="12.75">
      <c r="A12" s="14"/>
      <c r="B12" s="19"/>
      <c r="H12" s="14"/>
    </row>
    <row r="13" spans="1:8" ht="12.75">
      <c r="A13" s="14"/>
      <c r="B13" s="19" t="s">
        <v>144</v>
      </c>
      <c r="H13" s="14"/>
    </row>
    <row r="14" spans="1:8" ht="12.75">
      <c r="A14" s="14"/>
      <c r="B14" s="19" t="s">
        <v>145</v>
      </c>
      <c r="H14" s="14"/>
    </row>
    <row r="15" spans="1:8" ht="12.75">
      <c r="A15" s="14"/>
      <c r="B15" s="19" t="s">
        <v>146</v>
      </c>
      <c r="H15" s="14"/>
    </row>
    <row r="16" spans="1:8" ht="12.75">
      <c r="A16" s="14"/>
      <c r="B16" s="19"/>
      <c r="H16" s="14"/>
    </row>
    <row r="17" spans="1:8" ht="12.75">
      <c r="A17" s="14"/>
      <c r="B17" s="19" t="s">
        <v>147</v>
      </c>
      <c r="H17" s="14"/>
    </row>
    <row r="18" s="14" customFormat="1" ht="12.75">
      <c r="B18" s="19" t="s">
        <v>148</v>
      </c>
    </row>
    <row r="19" spans="1:8" ht="12.75">
      <c r="A19" s="14"/>
      <c r="B19" s="19"/>
      <c r="H19" s="14"/>
    </row>
    <row r="20" spans="1:8" ht="12.75">
      <c r="A20" s="14"/>
      <c r="B20" s="19" t="s">
        <v>149</v>
      </c>
      <c r="H20" s="14"/>
    </row>
    <row r="21" spans="1:8" ht="12.75">
      <c r="A21" s="14"/>
      <c r="B21" s="19"/>
      <c r="H21" s="14"/>
    </row>
    <row r="22" spans="1:7" s="43" customFormat="1" ht="13.5" thickBot="1">
      <c r="A22" s="20"/>
      <c r="B22" s="21"/>
      <c r="C22" s="20"/>
      <c r="D22" s="20"/>
      <c r="E22" s="20"/>
      <c r="F22" s="20"/>
      <c r="G22" s="20"/>
    </row>
    <row r="23" spans="1:8" ht="12.75">
      <c r="A23" s="14"/>
      <c r="B23" s="46" t="s">
        <v>479</v>
      </c>
      <c r="H23" s="14"/>
    </row>
    <row r="24" spans="1:8" ht="15.75">
      <c r="A24" s="321" t="str">
        <f>+A4</f>
        <v>Chapter 6</v>
      </c>
      <c r="B24" s="321"/>
      <c r="C24" s="321"/>
      <c r="D24" s="321"/>
      <c r="E24" s="321"/>
      <c r="F24" s="321"/>
      <c r="G24" s="321"/>
      <c r="H24" s="13"/>
    </row>
    <row r="25" spans="1:8" ht="15">
      <c r="A25" s="327" t="str">
        <f>+A5</f>
        <v>Question 26</v>
      </c>
      <c r="B25" s="327"/>
      <c r="C25" s="327"/>
      <c r="D25" s="327"/>
      <c r="E25" s="327"/>
      <c r="F25" s="327"/>
      <c r="G25" s="327"/>
      <c r="H25" s="13"/>
    </row>
    <row r="26" spans="1:8" ht="12.75">
      <c r="A26" s="14"/>
      <c r="C26" s="16"/>
      <c r="D26" s="16"/>
      <c r="E26" s="7"/>
      <c r="F26" s="7"/>
      <c r="G26" s="5"/>
      <c r="H26" s="13"/>
    </row>
    <row r="27" spans="1:8" ht="15.75">
      <c r="A27" s="14"/>
      <c r="B27" s="227"/>
      <c r="C27" s="16"/>
      <c r="D27" s="16"/>
      <c r="E27" s="7"/>
      <c r="F27" s="7"/>
      <c r="G27" s="5"/>
      <c r="H27" s="13"/>
    </row>
    <row r="28" spans="1:8" ht="12.75">
      <c r="A28" s="14"/>
      <c r="B28" s="23" t="s">
        <v>22</v>
      </c>
      <c r="C28" s="322"/>
      <c r="D28" s="323"/>
      <c r="E28" s="14"/>
      <c r="H28" s="14"/>
    </row>
    <row r="29" spans="1:8" ht="12.75">
      <c r="A29" s="14"/>
      <c r="B29" s="25" t="s">
        <v>23</v>
      </c>
      <c r="C29" s="26"/>
      <c r="D29" s="24"/>
      <c r="E29" s="14"/>
      <c r="H29" s="14"/>
    </row>
    <row r="30" spans="1:8" ht="12.75">
      <c r="A30" s="14"/>
      <c r="B30" s="27" t="s">
        <v>24</v>
      </c>
      <c r="C30" s="26"/>
      <c r="D30" s="24"/>
      <c r="E30" s="14"/>
      <c r="H30" s="14"/>
    </row>
    <row r="31" spans="1:8" ht="12.75">
      <c r="A31" s="14"/>
      <c r="B31" s="27" t="s">
        <v>25</v>
      </c>
      <c r="C31" s="26"/>
      <c r="D31" s="24"/>
      <c r="E31" s="14"/>
      <c r="H31" s="14"/>
    </row>
    <row r="32" spans="1:8" ht="12.75">
      <c r="A32" s="14"/>
      <c r="B32" s="28"/>
      <c r="C32" s="29"/>
      <c r="D32" s="29"/>
      <c r="E32" s="29"/>
      <c r="F32" s="29"/>
      <c r="G32" s="29"/>
      <c r="H32" s="14"/>
    </row>
    <row r="33" spans="1:8" ht="12.75">
      <c r="A33" s="14"/>
      <c r="B33" s="30" t="s">
        <v>511</v>
      </c>
      <c r="C33" s="31"/>
      <c r="D33" s="31"/>
      <c r="E33" s="31"/>
      <c r="F33" s="31"/>
      <c r="G33" s="31"/>
      <c r="H33" s="14"/>
    </row>
    <row r="34" ht="12.75"/>
    <row r="35" spans="2:7" ht="12.75">
      <c r="B35" s="10" t="s">
        <v>150</v>
      </c>
      <c r="C35" s="31"/>
      <c r="D35" s="31"/>
      <c r="E35" s="31"/>
      <c r="F35" s="31"/>
      <c r="G35" s="31"/>
    </row>
    <row r="36" spans="2:7" ht="12.75">
      <c r="B36" s="10" t="s">
        <v>151</v>
      </c>
      <c r="C36" s="31"/>
      <c r="D36" s="31"/>
      <c r="E36" s="31"/>
      <c r="F36" s="31"/>
      <c r="G36" s="31"/>
    </row>
    <row r="37" spans="2:7" ht="12.75">
      <c r="B37" s="10" t="s">
        <v>152</v>
      </c>
      <c r="C37" s="31"/>
      <c r="D37" s="31"/>
      <c r="E37" s="31"/>
      <c r="F37" s="31"/>
      <c r="G37" s="31"/>
    </row>
    <row r="38" spans="2:7" ht="12.75">
      <c r="B38" s="10"/>
      <c r="C38" s="31"/>
      <c r="D38" s="31"/>
      <c r="E38" s="31"/>
      <c r="F38" s="31"/>
      <c r="G38" s="31"/>
    </row>
    <row r="39" ht="12.75">
      <c r="B39" s="34" t="s">
        <v>43</v>
      </c>
    </row>
    <row r="40" spans="2:5" ht="12.75">
      <c r="B40" s="34" t="s">
        <v>153</v>
      </c>
      <c r="E40" s="34" t="s">
        <v>486</v>
      </c>
    </row>
    <row r="41" spans="3:6" ht="12.75">
      <c r="C41" s="54" t="s">
        <v>154</v>
      </c>
      <c r="F41" s="54" t="s">
        <v>155</v>
      </c>
    </row>
    <row r="42" spans="2:6" ht="12.75">
      <c r="B42" s="36" t="s">
        <v>50</v>
      </c>
      <c r="C42" s="55" t="s">
        <v>36</v>
      </c>
      <c r="E42" s="36" t="s">
        <v>50</v>
      </c>
      <c r="F42" s="55" t="s">
        <v>36</v>
      </c>
    </row>
    <row r="43" spans="2:6" ht="12.75">
      <c r="B43" s="37">
        <v>1</v>
      </c>
      <c r="C43" s="56">
        <f>(-2000*0.65)+(0.35*0.0893*20000)</f>
        <v>-674.9000000000001</v>
      </c>
      <c r="D43">
        <v>20000</v>
      </c>
      <c r="E43" s="37">
        <v>0</v>
      </c>
      <c r="F43" s="56">
        <v>-25000</v>
      </c>
    </row>
    <row r="44" spans="2:6" ht="12.75">
      <c r="B44" s="37">
        <v>2</v>
      </c>
      <c r="C44" s="56">
        <f>(-2000*0.65)+(0.35*0.0893*20000)</f>
        <v>-674.9000000000001</v>
      </c>
      <c r="E44" s="37">
        <v>1</v>
      </c>
      <c r="F44" s="56">
        <f>(-1000*0.65)+(0.35*0.1429*25000)</f>
        <v>600.375</v>
      </c>
    </row>
    <row r="45" spans="2:6" ht="12.75">
      <c r="B45" s="37">
        <v>3</v>
      </c>
      <c r="C45" s="56">
        <f>(-8000*0.65)+(0.35*0.0893*20000)</f>
        <v>-4574.9</v>
      </c>
      <c r="E45" s="37">
        <v>2</v>
      </c>
      <c r="F45" s="56">
        <f>(-1000*0.65)+(0.35*0.2449*25000)</f>
        <v>1492.875</v>
      </c>
    </row>
    <row r="46" spans="2:6" ht="12.75">
      <c r="B46" s="37">
        <v>4</v>
      </c>
      <c r="C46" s="56">
        <f>(-8000*0.65)+(0.35*0.0445*20000)</f>
        <v>-4888.5</v>
      </c>
      <c r="E46" s="37">
        <v>3</v>
      </c>
      <c r="F46" s="56">
        <f>(-1000*0.65)+(0.35*0.1749*25000)</f>
        <v>880.375</v>
      </c>
    </row>
    <row r="47" spans="2:6" ht="12.75">
      <c r="B47" s="37">
        <v>5</v>
      </c>
      <c r="C47" s="56">
        <f>(-8000*0.65)</f>
        <v>-5200</v>
      </c>
      <c r="E47" s="37">
        <v>4</v>
      </c>
      <c r="F47" s="56">
        <f>(-1000*0.65)+(0.35*0.1249*25000)</f>
        <v>442.875</v>
      </c>
    </row>
    <row r="48" spans="2:6" ht="12.75">
      <c r="B48" s="37">
        <v>6</v>
      </c>
      <c r="C48" s="56">
        <f>(-8000*0.65)</f>
        <v>-5200</v>
      </c>
      <c r="D48" s="56"/>
      <c r="E48" s="37">
        <v>5</v>
      </c>
      <c r="F48" s="56">
        <f>(-1000*0.65)+(0.35*0.0893*25000)</f>
        <v>131.375</v>
      </c>
    </row>
    <row r="49" spans="5:6" ht="12.75">
      <c r="E49" s="37">
        <v>6</v>
      </c>
      <c r="F49" s="56">
        <f>(-1000*0.65)+(0.35*0.0892*25000)</f>
        <v>130.5</v>
      </c>
    </row>
    <row r="50" spans="5:6" ht="12.75">
      <c r="E50" s="37">
        <v>7</v>
      </c>
      <c r="F50" s="56">
        <f>(-1000*0.65)+(0.35*0.0893*25000)</f>
        <v>131.375</v>
      </c>
    </row>
    <row r="51" spans="2:6" ht="12.75">
      <c r="B51" t="s">
        <v>156</v>
      </c>
      <c r="E51" s="37">
        <v>8</v>
      </c>
      <c r="F51" s="56">
        <f>(-1000*0.65)+(0.35*0.0445*25000)</f>
        <v>-260.62500000000006</v>
      </c>
    </row>
    <row r="52" spans="5:6" ht="12.75">
      <c r="E52" s="37"/>
      <c r="F52" s="56"/>
    </row>
    <row r="53" spans="2:5" ht="12.75">
      <c r="B53" t="s">
        <v>130</v>
      </c>
      <c r="C53" s="33">
        <v>0.07</v>
      </c>
      <c r="E53" s="37"/>
    </row>
    <row r="54" spans="2:5" ht="12.75">
      <c r="B54" t="s">
        <v>157</v>
      </c>
      <c r="C54" s="33">
        <v>0.35</v>
      </c>
      <c r="E54" s="37"/>
    </row>
    <row r="55" ht="12.75">
      <c r="E55" s="37"/>
    </row>
    <row r="56" spans="2:5" ht="12.75">
      <c r="B56" t="s">
        <v>158</v>
      </c>
      <c r="E56" s="37"/>
    </row>
    <row r="57" spans="5:6" ht="12.75">
      <c r="E57" s="37"/>
      <c r="F57" s="263"/>
    </row>
    <row r="58" spans="2:5" ht="12.75">
      <c r="B58" s="295" t="s">
        <v>159</v>
      </c>
      <c r="D58" s="94"/>
      <c r="E58" s="37"/>
    </row>
    <row r="59" spans="2:5" ht="12.75">
      <c r="B59" t="s">
        <v>160</v>
      </c>
      <c r="D59" s="257"/>
      <c r="E59" s="262"/>
    </row>
    <row r="60" ht="12.75">
      <c r="E60" s="37"/>
    </row>
    <row r="61" spans="2:5" ht="12.75">
      <c r="B61" s="295" t="s">
        <v>161</v>
      </c>
      <c r="D61" s="95"/>
      <c r="E61" s="37"/>
    </row>
    <row r="62" ht="12.75">
      <c r="E62" s="37"/>
    </row>
    <row r="63" spans="2:5" ht="12.75">
      <c r="B63" t="s">
        <v>162</v>
      </c>
      <c r="E63" s="37"/>
    </row>
    <row r="64" spans="2:5" ht="12.75">
      <c r="B64" s="9" t="s">
        <v>163</v>
      </c>
      <c r="E64" s="37"/>
    </row>
    <row r="65" spans="3:5" ht="12.75">
      <c r="C65" s="32"/>
      <c r="E65" s="37"/>
    </row>
    <row r="66" spans="2:5" ht="12.75">
      <c r="B66" s="295" t="s">
        <v>164</v>
      </c>
      <c r="C66" s="96"/>
      <c r="E66" s="37"/>
    </row>
    <row r="67" spans="2:5" ht="12.75">
      <c r="B67" s="295" t="s">
        <v>160</v>
      </c>
      <c r="C67" s="97"/>
      <c r="E67" s="37"/>
    </row>
    <row r="68" spans="3:5" ht="12.75">
      <c r="C68" s="32"/>
      <c r="E68" s="37"/>
    </row>
    <row r="69" spans="2:5" ht="12.75">
      <c r="B69" t="s">
        <v>257</v>
      </c>
      <c r="C69" s="32"/>
      <c r="E69" s="37"/>
    </row>
    <row r="70" spans="2:5" ht="12.75">
      <c r="B70" s="9" t="s">
        <v>165</v>
      </c>
      <c r="C70" s="32"/>
      <c r="E70" s="37"/>
    </row>
    <row r="71" spans="3:5" ht="12.75">
      <c r="C71" s="32"/>
      <c r="E71" s="37"/>
    </row>
    <row r="72" spans="2:5" ht="12.75">
      <c r="B72" t="s">
        <v>164</v>
      </c>
      <c r="C72" s="95"/>
      <c r="E72" s="37"/>
    </row>
    <row r="73" spans="2:5" ht="12.75">
      <c r="B73" s="295" t="s">
        <v>160</v>
      </c>
      <c r="C73" s="258"/>
      <c r="E73" s="37"/>
    </row>
    <row r="74" spans="3:5" ht="12.75">
      <c r="C74" s="32"/>
      <c r="E74" s="37"/>
    </row>
    <row r="75" spans="2:5" ht="12.75">
      <c r="B75" t="s">
        <v>166</v>
      </c>
      <c r="C75" s="32"/>
      <c r="E75" s="37"/>
    </row>
    <row r="76" spans="2:5" ht="12.75">
      <c r="B76" t="s">
        <v>167</v>
      </c>
      <c r="C76" s="32"/>
      <c r="E76" s="37"/>
    </row>
    <row r="77" spans="3:5" ht="12.75">
      <c r="C77" s="32"/>
      <c r="E77" s="37"/>
    </row>
    <row r="78" spans="2:5" ht="12.75">
      <c r="B78" t="s">
        <v>164</v>
      </c>
      <c r="C78" s="96"/>
      <c r="E78" s="37"/>
    </row>
    <row r="79" spans="2:5" ht="12.75">
      <c r="B79" t="s">
        <v>160</v>
      </c>
      <c r="C79" s="258"/>
      <c r="E79" s="37"/>
    </row>
    <row r="80" spans="3:5" ht="12.75">
      <c r="C80" s="32"/>
      <c r="E80" s="37"/>
    </row>
    <row r="81" spans="2:7" ht="12.75">
      <c r="B81" t="s">
        <v>168</v>
      </c>
      <c r="C81" s="32"/>
      <c r="D81" s="259"/>
      <c r="E81" s="260"/>
      <c r="F81" s="260"/>
      <c r="G81" s="261"/>
    </row>
    <row r="82" spans="2:7" ht="12.75">
      <c r="B82" s="14"/>
      <c r="C82" s="14"/>
      <c r="D82" s="14"/>
      <c r="E82" s="14"/>
      <c r="F82" s="14"/>
      <c r="G82" s="14"/>
    </row>
    <row r="83" ht="12.75">
      <c r="B83" s="11" t="s">
        <v>169</v>
      </c>
    </row>
    <row r="84" ht="12.75"/>
    <row r="85" ht="12.75"/>
    <row r="86" ht="12.75"/>
    <row r="87" ht="12.75" hidden="1"/>
    <row r="88" ht="12.75" hidden="1"/>
    <row r="89" ht="12.75" hidden="1"/>
    <row r="90" ht="12.75" hidden="1"/>
    <row r="91" ht="12.75" hidden="1"/>
    <row r="92" ht="12.75" hidden="1"/>
  </sheetData>
  <sheetProtection/>
  <mergeCells count="7">
    <mergeCell ref="A1:G1"/>
    <mergeCell ref="A2:G2"/>
    <mergeCell ref="A5:G5"/>
    <mergeCell ref="C28:D28"/>
    <mergeCell ref="A24:G24"/>
    <mergeCell ref="A25:G25"/>
    <mergeCell ref="A4:G4"/>
  </mergeCells>
  <dataValidations count="7">
    <dataValidation allowBlank="1" showInputMessage="1" showErrorMessage="1" promptTitle="Annuity Factor" prompt="To find the Equivalent Annual Cost we divide the present value of the cash flows by the annuity factor.&#10;" sqref="D59"/>
    <dataValidation allowBlank="1" showInputMessage="1" showErrorMessage="1" promptTitle="EAC" prompt="To find the Equivalent Annual Cost we divide the present value of the cash flows by the annuity factor.  See the formula used in part  A and adjust for the new period, 8 years.&#10;&#10;" sqref="B67"/>
    <dataValidation allowBlank="1" showInputMessage="1" showErrorMessage="1" promptTitle="Enter a PV formula" prompt="Find the PV of the copiers by using Excel’s built-in NPV formula. To find this formula select INSERT, FUNCTION from the main menu. The interest rate is in cell C51.&#10;" sqref="B58"/>
    <dataValidation allowBlank="1" showInputMessage="1" showErrorMessage="1" promptTitle="Enter a PV formula" prompt="Find the PV of the copiers by using Excel’s built-in NPV formula. Find the present value of the cash flows for years 1 through 8 and then add the cash outflow in year 0. &#10;" sqref="B61 D61"/>
    <dataValidation allowBlank="1" showInputMessage="1" showErrorMessage="1" promptTitle="PV of replacing the copiers" prompt="Enter a formula that calculates a the net cash flow after-tax using the present value of the new copiers you found in part A (cell D59).&#10;Use the tax rate in cell C52&#10;" sqref="B66"/>
    <dataValidation allowBlank="1" showInputMessage="1" showErrorMessage="1" promptTitle="EAC" prompt="To find the Equivalent Annual Cost we divide the present value of the cash flows by the annuity factor.  See the formula used in part  A and adjust for the new period, 10 years.&#10;&#10;" sqref="B73"/>
    <dataValidation allowBlank="1" showInputMessage="1" showErrorMessage="1" promptTitle="Find the PV" prompt="Find the PV by using Excel’s built-in NPV formula, the interest rate is in cell C51, and the range of cash flows above. To find this function select INSERT, FUNCTION from the main menu; select the &quot;financial&quot; category and NPV from the list of functions.&#10;" sqref="D58"/>
  </dataValidations>
  <hyperlinks>
    <hyperlink ref="B83" r:id="rId1" tooltip="Tips on usings the PV function" display="Help with Excel's PV function"/>
    <hyperlink ref="H1" location="MAIN_MENU____Chapter_6" tooltip="Return to the Main Menu" display="Main Menu"/>
  </hyperlinks>
  <printOptions/>
  <pageMargins left="0.75" right="0.75" top="1" bottom="1" header="0.5" footer="0.5"/>
  <pageSetup horizontalDpi="300" verticalDpi="300" orientation="portrait" scale="74" r:id="rId2"/>
  <headerFooter alignWithMargins="0">
    <oddFooter xml:space="preserve">&amp;CCopyright © 2011 McGraw-Hill/Irwin </oddFooter>
  </headerFooter>
</worksheet>
</file>

<file path=xl/worksheets/sheet14.xml><?xml version="1.0" encoding="utf-8"?>
<worksheet xmlns="http://schemas.openxmlformats.org/spreadsheetml/2006/main" xmlns:r="http://schemas.openxmlformats.org/officeDocument/2006/relationships">
  <dimension ref="A1:N75"/>
  <sheetViews>
    <sheetView showGridLines="0" zoomScale="130" zoomScaleNormal="130" zoomScalePageLayoutView="0" workbookViewId="0" topLeftCell="A1">
      <selection activeCell="A1" sqref="A1:L1"/>
    </sheetView>
  </sheetViews>
  <sheetFormatPr defaultColWidth="0" defaultRowHeight="12.75" zeroHeight="1"/>
  <cols>
    <col min="1" max="1" width="9.140625" style="0" customWidth="1"/>
    <col min="2" max="2" width="27.00390625" style="0" customWidth="1"/>
    <col min="3" max="14" width="9.7109375" style="0" customWidth="1"/>
  </cols>
  <sheetData>
    <row r="1" spans="1:13" ht="30">
      <c r="A1" s="319" t="s">
        <v>514</v>
      </c>
      <c r="B1" s="319"/>
      <c r="C1" s="319"/>
      <c r="D1" s="319"/>
      <c r="E1" s="319"/>
      <c r="F1" s="319"/>
      <c r="G1" s="319"/>
      <c r="H1" s="319"/>
      <c r="I1" s="319"/>
      <c r="J1" s="319"/>
      <c r="K1" s="319"/>
      <c r="L1" s="319"/>
      <c r="M1" s="8" t="s">
        <v>2</v>
      </c>
    </row>
    <row r="2" spans="1:14" ht="18">
      <c r="A2" s="320" t="s">
        <v>512</v>
      </c>
      <c r="B2" s="320"/>
      <c r="C2" s="320"/>
      <c r="D2" s="320"/>
      <c r="E2" s="320"/>
      <c r="F2" s="320"/>
      <c r="G2" s="320"/>
      <c r="H2" s="320"/>
      <c r="I2" s="320"/>
      <c r="J2" s="320"/>
      <c r="K2" s="320"/>
      <c r="L2" s="320"/>
      <c r="M2" s="7"/>
      <c r="N2" s="7"/>
    </row>
    <row r="3" spans="1:14" ht="18.75">
      <c r="A3" s="12"/>
      <c r="B3" s="13"/>
      <c r="C3" s="13"/>
      <c r="D3" s="13"/>
      <c r="E3" s="13"/>
      <c r="F3" s="13"/>
      <c r="G3" s="13"/>
      <c r="H3" s="13"/>
      <c r="I3" s="13"/>
      <c r="J3" s="13"/>
      <c r="K3" s="13"/>
      <c r="L3" s="13"/>
      <c r="M3" s="13"/>
      <c r="N3" s="13"/>
    </row>
    <row r="4" spans="1:14" ht="15.75">
      <c r="A4" s="321" t="s">
        <v>259</v>
      </c>
      <c r="B4" s="321"/>
      <c r="C4" s="321"/>
      <c r="D4" s="321"/>
      <c r="E4" s="321"/>
      <c r="F4" s="321"/>
      <c r="G4" s="321"/>
      <c r="H4" s="321"/>
      <c r="I4" s="321"/>
      <c r="J4" s="321"/>
      <c r="K4" s="321"/>
      <c r="L4" s="321"/>
      <c r="M4" s="6"/>
      <c r="N4" s="13"/>
    </row>
    <row r="5" spans="1:14" ht="15">
      <c r="A5" s="329" t="s">
        <v>278</v>
      </c>
      <c r="B5" s="329"/>
      <c r="C5" s="329"/>
      <c r="D5" s="329"/>
      <c r="E5" s="329"/>
      <c r="F5" s="329"/>
      <c r="G5" s="329"/>
      <c r="H5" s="329"/>
      <c r="I5" s="329"/>
      <c r="J5" s="329"/>
      <c r="K5" s="329"/>
      <c r="L5" s="329"/>
      <c r="M5" s="6"/>
      <c r="N5" s="13"/>
    </row>
    <row r="6" spans="1:14" ht="12.75">
      <c r="A6" s="14"/>
      <c r="B6" s="18"/>
      <c r="C6" s="18"/>
      <c r="D6" s="18"/>
      <c r="E6" s="14"/>
      <c r="N6" s="14"/>
    </row>
    <row r="7" spans="1:14" ht="15" customHeight="1">
      <c r="A7" s="14"/>
      <c r="B7" s="306" t="s">
        <v>279</v>
      </c>
      <c r="C7" s="299"/>
      <c r="D7" s="299"/>
      <c r="E7" s="299"/>
      <c r="F7" s="299"/>
      <c r="G7" s="299"/>
      <c r="H7" s="299"/>
      <c r="I7" s="299"/>
      <c r="J7" s="299"/>
      <c r="K7" s="299"/>
      <c r="L7" s="299"/>
      <c r="M7" s="59"/>
      <c r="N7" s="14"/>
    </row>
    <row r="8" spans="1:14" ht="15" customHeight="1">
      <c r="A8" s="14"/>
      <c r="B8" s="299"/>
      <c r="C8" s="299"/>
      <c r="D8" s="299"/>
      <c r="E8" s="299"/>
      <c r="F8" s="299"/>
      <c r="G8" s="299"/>
      <c r="H8" s="299"/>
      <c r="I8" s="299"/>
      <c r="J8" s="299"/>
      <c r="K8" s="299"/>
      <c r="L8" s="299"/>
      <c r="M8" s="59"/>
      <c r="N8" s="14"/>
    </row>
    <row r="9" spans="1:14" ht="15" customHeight="1">
      <c r="A9" s="14"/>
      <c r="B9" s="299"/>
      <c r="C9" s="299"/>
      <c r="D9" s="299"/>
      <c r="E9" s="299"/>
      <c r="F9" s="299"/>
      <c r="G9" s="299"/>
      <c r="H9" s="299"/>
      <c r="I9" s="299"/>
      <c r="J9" s="299"/>
      <c r="K9" s="299"/>
      <c r="L9" s="299"/>
      <c r="M9" s="59"/>
      <c r="N9" s="14"/>
    </row>
    <row r="10" spans="1:14" ht="15" customHeight="1">
      <c r="A10" s="14"/>
      <c r="B10" s="299"/>
      <c r="C10" s="299"/>
      <c r="D10" s="299"/>
      <c r="E10" s="299"/>
      <c r="F10" s="299"/>
      <c r="G10" s="299"/>
      <c r="H10" s="299"/>
      <c r="I10" s="299"/>
      <c r="J10" s="299"/>
      <c r="K10" s="299"/>
      <c r="L10" s="299"/>
      <c r="M10" s="59"/>
      <c r="N10" s="14"/>
    </row>
    <row r="11" spans="1:14" ht="15" customHeight="1">
      <c r="A11" s="14"/>
      <c r="B11" s="299"/>
      <c r="C11" s="299"/>
      <c r="D11" s="299"/>
      <c r="E11" s="299"/>
      <c r="F11" s="299"/>
      <c r="G11" s="299"/>
      <c r="H11" s="299"/>
      <c r="I11" s="299"/>
      <c r="J11" s="299"/>
      <c r="K11" s="299"/>
      <c r="L11" s="299"/>
      <c r="M11" s="59"/>
      <c r="N11" s="14"/>
    </row>
    <row r="12" spans="1:14" ht="15" customHeight="1">
      <c r="A12" s="14"/>
      <c r="B12" s="299"/>
      <c r="C12" s="299"/>
      <c r="D12" s="299"/>
      <c r="E12" s="299"/>
      <c r="F12" s="299"/>
      <c r="G12" s="299"/>
      <c r="H12" s="299"/>
      <c r="I12" s="299"/>
      <c r="J12" s="299"/>
      <c r="K12" s="299"/>
      <c r="L12" s="299"/>
      <c r="M12" s="59"/>
      <c r="N12" s="14"/>
    </row>
    <row r="13" spans="1:14" ht="12.75">
      <c r="A13" s="14"/>
      <c r="B13" s="208"/>
      <c r="C13" s="9"/>
      <c r="D13" s="9"/>
      <c r="E13" s="9"/>
      <c r="F13" s="9"/>
      <c r="G13" s="9"/>
      <c r="H13" s="9"/>
      <c r="I13" s="9"/>
      <c r="J13" s="9"/>
      <c r="K13" s="9"/>
      <c r="L13" s="209"/>
      <c r="M13" s="14"/>
      <c r="N13" s="14"/>
    </row>
    <row r="14" spans="1:14" ht="15" customHeight="1">
      <c r="A14" s="14"/>
      <c r="B14" s="306" t="s">
        <v>487</v>
      </c>
      <c r="C14" s="299"/>
      <c r="D14" s="299"/>
      <c r="E14" s="299"/>
      <c r="F14" s="299"/>
      <c r="G14" s="299"/>
      <c r="H14" s="299"/>
      <c r="I14" s="299"/>
      <c r="J14" s="299"/>
      <c r="K14" s="299"/>
      <c r="L14" s="299"/>
      <c r="M14" s="59"/>
      <c r="N14" s="14"/>
    </row>
    <row r="15" spans="1:14" ht="15" customHeight="1">
      <c r="A15" s="14"/>
      <c r="B15" s="299"/>
      <c r="C15" s="299"/>
      <c r="D15" s="299"/>
      <c r="E15" s="299"/>
      <c r="F15" s="299"/>
      <c r="G15" s="299"/>
      <c r="H15" s="299"/>
      <c r="I15" s="299"/>
      <c r="J15" s="299"/>
      <c r="K15" s="299"/>
      <c r="L15" s="299"/>
      <c r="M15" s="59"/>
      <c r="N15" s="14"/>
    </row>
    <row r="16" spans="1:14" ht="12.75">
      <c r="A16" s="14"/>
      <c r="B16" s="208"/>
      <c r="C16" s="9"/>
      <c r="D16" s="9"/>
      <c r="E16" s="9"/>
      <c r="F16" s="9"/>
      <c r="G16" s="9"/>
      <c r="H16" s="9"/>
      <c r="I16" s="9"/>
      <c r="J16" s="9"/>
      <c r="K16" s="9"/>
      <c r="L16" s="209"/>
      <c r="M16" s="14"/>
      <c r="N16" s="14"/>
    </row>
    <row r="17" spans="1:14" ht="15" customHeight="1">
      <c r="A17" s="14"/>
      <c r="B17" s="306" t="s">
        <v>488</v>
      </c>
      <c r="C17" s="299"/>
      <c r="D17" s="299"/>
      <c r="E17" s="299"/>
      <c r="F17" s="299"/>
      <c r="G17" s="299"/>
      <c r="H17" s="299"/>
      <c r="I17" s="299"/>
      <c r="J17" s="299"/>
      <c r="K17" s="299"/>
      <c r="L17" s="299"/>
      <c r="M17" s="59"/>
      <c r="N17" s="14"/>
    </row>
    <row r="18" spans="2:13" s="14" customFormat="1" ht="15" customHeight="1">
      <c r="B18" s="299"/>
      <c r="C18" s="299"/>
      <c r="D18" s="299"/>
      <c r="E18" s="299"/>
      <c r="F18" s="299"/>
      <c r="G18" s="299"/>
      <c r="H18" s="299"/>
      <c r="I18" s="299"/>
      <c r="J18" s="299"/>
      <c r="K18" s="299"/>
      <c r="L18" s="299"/>
      <c r="M18" s="59"/>
    </row>
    <row r="19" spans="1:14" ht="15" customHeight="1">
      <c r="A19" s="14"/>
      <c r="B19" s="299"/>
      <c r="C19" s="299"/>
      <c r="D19" s="299"/>
      <c r="E19" s="299"/>
      <c r="F19" s="299"/>
      <c r="G19" s="299"/>
      <c r="H19" s="299"/>
      <c r="I19" s="299"/>
      <c r="J19" s="299"/>
      <c r="K19" s="299"/>
      <c r="L19" s="299"/>
      <c r="M19" s="59"/>
      <c r="N19" s="14"/>
    </row>
    <row r="20" spans="1:14" ht="12.75">
      <c r="A20" s="14"/>
      <c r="B20" s="19"/>
      <c r="L20" s="14"/>
      <c r="M20" s="14"/>
      <c r="N20" s="14"/>
    </row>
    <row r="21" spans="1:13" s="43" customFormat="1" ht="13.5" thickBot="1">
      <c r="A21" s="20"/>
      <c r="B21" s="21"/>
      <c r="C21" s="20"/>
      <c r="D21" s="20"/>
      <c r="E21" s="20"/>
      <c r="F21" s="20"/>
      <c r="G21" s="20"/>
      <c r="H21" s="20"/>
      <c r="I21" s="20"/>
      <c r="J21" s="20"/>
      <c r="K21" s="20"/>
      <c r="L21" s="20"/>
      <c r="M21" s="20"/>
    </row>
    <row r="22" spans="1:14" ht="12.75">
      <c r="A22" s="14"/>
      <c r="B22" s="46" t="s">
        <v>479</v>
      </c>
      <c r="L22" s="14"/>
      <c r="M22" s="14"/>
      <c r="N22" s="14"/>
    </row>
    <row r="23" spans="1:14" ht="15.75">
      <c r="A23" s="321" t="str">
        <f>+A4</f>
        <v>Chapter 6</v>
      </c>
      <c r="B23" s="321"/>
      <c r="C23" s="321"/>
      <c r="D23" s="321"/>
      <c r="E23" s="321"/>
      <c r="F23" s="321"/>
      <c r="G23" s="321"/>
      <c r="H23" s="321"/>
      <c r="I23" s="321"/>
      <c r="J23" s="321"/>
      <c r="K23" s="321"/>
      <c r="L23" s="321"/>
      <c r="M23" s="180"/>
      <c r="N23" s="13"/>
    </row>
    <row r="24" spans="1:14" ht="15">
      <c r="A24" s="329" t="str">
        <f>+A5</f>
        <v>Question 27</v>
      </c>
      <c r="B24" s="329"/>
      <c r="C24" s="329"/>
      <c r="D24" s="329"/>
      <c r="E24" s="329"/>
      <c r="F24" s="329"/>
      <c r="G24" s="329"/>
      <c r="H24" s="329"/>
      <c r="I24" s="329"/>
      <c r="J24" s="329"/>
      <c r="K24" s="329"/>
      <c r="L24" s="329"/>
      <c r="M24" s="190"/>
      <c r="N24" s="13"/>
    </row>
    <row r="25" spans="1:14" ht="12.75">
      <c r="A25" s="14"/>
      <c r="C25" s="16"/>
      <c r="D25" s="16"/>
      <c r="E25" s="7"/>
      <c r="F25" s="7"/>
      <c r="G25" s="5"/>
      <c r="H25" s="5"/>
      <c r="I25" s="5"/>
      <c r="J25" s="5"/>
      <c r="K25" s="5"/>
      <c r="L25" s="6"/>
      <c r="M25" s="6"/>
      <c r="N25" s="13"/>
    </row>
    <row r="26" spans="1:14" ht="15.75">
      <c r="A26" s="14"/>
      <c r="B26" s="227"/>
      <c r="C26" s="16"/>
      <c r="D26" s="16"/>
      <c r="E26" s="7"/>
      <c r="F26" s="7"/>
      <c r="G26" s="5"/>
      <c r="H26" s="5"/>
      <c r="I26" s="5"/>
      <c r="J26" s="5"/>
      <c r="K26" s="5"/>
      <c r="L26" s="6"/>
      <c r="M26" s="6"/>
      <c r="N26" s="13"/>
    </row>
    <row r="27" spans="1:14" ht="12.75">
      <c r="A27" s="14"/>
      <c r="B27" s="23" t="s">
        <v>22</v>
      </c>
      <c r="C27" s="322"/>
      <c r="D27" s="323"/>
      <c r="E27" s="14"/>
      <c r="L27" s="11"/>
      <c r="M27" s="11"/>
      <c r="N27" s="14"/>
    </row>
    <row r="28" spans="1:14" ht="12.75">
      <c r="A28" s="14"/>
      <c r="B28" s="25" t="s">
        <v>23</v>
      </c>
      <c r="C28" s="26"/>
      <c r="D28" s="24"/>
      <c r="E28" s="14"/>
      <c r="N28" s="14"/>
    </row>
    <row r="29" spans="1:14" ht="12.75">
      <c r="A29" s="14"/>
      <c r="B29" s="27" t="s">
        <v>24</v>
      </c>
      <c r="C29" s="26"/>
      <c r="D29" s="24"/>
      <c r="E29" s="14"/>
      <c r="N29" s="14"/>
    </row>
    <row r="30" spans="1:14" ht="12.75">
      <c r="A30" s="14"/>
      <c r="B30" s="27" t="s">
        <v>25</v>
      </c>
      <c r="C30" s="26"/>
      <c r="D30" s="24"/>
      <c r="E30" s="14"/>
      <c r="N30" s="14"/>
    </row>
    <row r="31" spans="1:14" ht="12.75">
      <c r="A31" s="14"/>
      <c r="B31" s="27"/>
      <c r="E31" s="14"/>
      <c r="N31" s="14"/>
    </row>
    <row r="32" spans="1:14" ht="12.75">
      <c r="A32" s="14"/>
      <c r="B32" s="30"/>
      <c r="C32" s="29"/>
      <c r="D32" s="29"/>
      <c r="E32" s="29"/>
      <c r="F32" s="29"/>
      <c r="G32" s="29"/>
      <c r="H32" s="29"/>
      <c r="I32" s="29"/>
      <c r="J32" s="29"/>
      <c r="K32" s="29"/>
      <c r="L32" s="29"/>
      <c r="M32" s="29"/>
      <c r="N32" s="14"/>
    </row>
    <row r="33" spans="1:14" s="75" customFormat="1" ht="15">
      <c r="A33" s="78"/>
      <c r="B33" s="77" t="s">
        <v>237</v>
      </c>
      <c r="C33" s="79"/>
      <c r="D33" s="79"/>
      <c r="E33" s="79"/>
      <c r="F33" s="79"/>
      <c r="G33" s="79"/>
      <c r="H33" s="79"/>
      <c r="I33" s="79"/>
      <c r="J33" s="79"/>
      <c r="K33" s="79"/>
      <c r="L33" s="31" t="s">
        <v>489</v>
      </c>
      <c r="M33" s="79"/>
      <c r="N33" s="78"/>
    </row>
    <row r="34" spans="2:14" s="75" customFormat="1" ht="15">
      <c r="B34" s="264" t="s">
        <v>227</v>
      </c>
      <c r="C34" s="305" t="s">
        <v>50</v>
      </c>
      <c r="D34" s="305"/>
      <c r="E34" s="305"/>
      <c r="F34" s="305"/>
      <c r="G34" s="305"/>
      <c r="H34" s="305"/>
      <c r="I34" s="305"/>
      <c r="J34" s="305"/>
      <c r="K34" s="305"/>
      <c r="L34" s="305"/>
      <c r="M34" s="305"/>
      <c r="N34" s="209"/>
    </row>
    <row r="35" spans="2:14" s="75" customFormat="1" ht="15.75" thickBot="1">
      <c r="B35" s="265" t="s">
        <v>228</v>
      </c>
      <c r="C35" s="266">
        <v>1</v>
      </c>
      <c r="D35" s="266">
        <v>2</v>
      </c>
      <c r="E35" s="266">
        <v>3</v>
      </c>
      <c r="F35" s="266">
        <v>4</v>
      </c>
      <c r="G35" s="266">
        <v>5</v>
      </c>
      <c r="H35" s="266">
        <v>6</v>
      </c>
      <c r="I35" s="266">
        <v>7</v>
      </c>
      <c r="J35" s="266">
        <v>8</v>
      </c>
      <c r="K35" s="266">
        <v>9</v>
      </c>
      <c r="L35" s="266">
        <v>10</v>
      </c>
      <c r="M35" s="266">
        <v>11</v>
      </c>
      <c r="N35" s="9"/>
    </row>
    <row r="36" spans="2:13" s="75" customFormat="1" ht="15">
      <c r="B36" s="176" t="s">
        <v>232</v>
      </c>
      <c r="C36" s="210">
        <v>0.1</v>
      </c>
      <c r="D36" s="210">
        <v>0.18</v>
      </c>
      <c r="E36" s="210">
        <v>0.14400000000000002</v>
      </c>
      <c r="F36" s="210">
        <v>0.1152</v>
      </c>
      <c r="G36" s="210">
        <v>0.0922</v>
      </c>
      <c r="H36" s="210">
        <v>0.0737</v>
      </c>
      <c r="I36" s="210">
        <v>0.0655</v>
      </c>
      <c r="J36" s="210">
        <v>0.0655</v>
      </c>
      <c r="K36" s="210">
        <v>0.06559999999999999</v>
      </c>
      <c r="L36" s="210">
        <v>0.0655</v>
      </c>
      <c r="M36" s="210">
        <v>0.0328</v>
      </c>
    </row>
    <row r="37" spans="2:13" s="75" customFormat="1" ht="15">
      <c r="B37" s="9" t="s">
        <v>52</v>
      </c>
      <c r="C37" s="194"/>
      <c r="D37" s="194"/>
      <c r="E37" s="194"/>
      <c r="F37" s="194"/>
      <c r="G37" s="194"/>
      <c r="H37" s="194"/>
      <c r="I37" s="194"/>
      <c r="J37" s="194"/>
      <c r="K37" s="194"/>
      <c r="L37" s="194"/>
      <c r="M37" s="194"/>
    </row>
    <row r="38" spans="2:13" s="75" customFormat="1" ht="15">
      <c r="B38" s="9" t="s">
        <v>235</v>
      </c>
      <c r="C38" s="194"/>
      <c r="D38" s="194"/>
      <c r="E38" s="194"/>
      <c r="F38" s="194"/>
      <c r="G38" s="194"/>
      <c r="H38" s="194"/>
      <c r="I38" s="194"/>
      <c r="J38" s="194"/>
      <c r="K38" s="194"/>
      <c r="L38" s="194"/>
      <c r="M38" s="194"/>
    </row>
    <row r="39" spans="2:13" s="75" customFormat="1" ht="15">
      <c r="B39" s="9" t="s">
        <v>236</v>
      </c>
      <c r="C39" s="194"/>
      <c r="D39" s="194"/>
      <c r="E39" s="194"/>
      <c r="F39" s="194"/>
      <c r="G39" s="194"/>
      <c r="H39" s="194"/>
      <c r="I39" s="194"/>
      <c r="J39" s="194"/>
      <c r="K39" s="194"/>
      <c r="L39" s="194"/>
      <c r="M39" s="194"/>
    </row>
    <row r="40" s="75" customFormat="1" ht="15"/>
    <row r="41" spans="2:13" s="75" customFormat="1" ht="15">
      <c r="B41" s="80" t="s">
        <v>251</v>
      </c>
      <c r="J41" s="304" t="s">
        <v>252</v>
      </c>
      <c r="K41" s="304"/>
      <c r="L41" s="304"/>
      <c r="M41" s="304"/>
    </row>
    <row r="42" spans="2:13" s="75" customFormat="1" ht="15">
      <c r="B42" s="9" t="s">
        <v>238</v>
      </c>
      <c r="E42" s="198"/>
      <c r="G42" s="80"/>
      <c r="J42" s="304"/>
      <c r="K42" s="304"/>
      <c r="L42" s="304"/>
      <c r="M42" s="304"/>
    </row>
    <row r="43" spans="2:5" ht="12.75">
      <c r="B43" s="9"/>
      <c r="E43" s="46"/>
    </row>
    <row r="44" spans="2:5" ht="12.75">
      <c r="B44" s="9" t="s">
        <v>239</v>
      </c>
      <c r="E44" s="198"/>
    </row>
    <row r="45" spans="2:5" ht="12.75">
      <c r="B45" s="9"/>
      <c r="E45" s="46"/>
    </row>
    <row r="46" spans="2:5" ht="12.75">
      <c r="B46" s="9" t="s">
        <v>240</v>
      </c>
      <c r="E46" s="198"/>
    </row>
    <row r="47" spans="2:5" ht="12.75">
      <c r="B47" s="9"/>
      <c r="E47" s="46"/>
    </row>
    <row r="48" spans="2:6" ht="12.75">
      <c r="B48" s="9" t="s">
        <v>241</v>
      </c>
      <c r="E48" s="267"/>
      <c r="F48" t="s">
        <v>490</v>
      </c>
    </row>
    <row r="49" ht="12.75"/>
    <row r="50" ht="12.75"/>
    <row r="51" ht="12.75"/>
    <row r="52" ht="12.75"/>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c r="D75" s="37"/>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mergeCells count="12">
    <mergeCell ref="B7:L12"/>
    <mergeCell ref="B14:L15"/>
    <mergeCell ref="B17:L19"/>
    <mergeCell ref="A1:L1"/>
    <mergeCell ref="A2:L2"/>
    <mergeCell ref="A4:L4"/>
    <mergeCell ref="A5:L5"/>
    <mergeCell ref="J41:M42"/>
    <mergeCell ref="C27:D27"/>
    <mergeCell ref="A23:L23"/>
    <mergeCell ref="A24:L24"/>
    <mergeCell ref="C34:M34"/>
  </mergeCells>
  <dataValidations count="1">
    <dataValidation allowBlank="1" showInputMessage="1" showErrorMessage="1" promptTitle="PV of $1" prompt="Use Excel's PV function to find the Annuity Factor assuming the discount rate above (the PV of $1 for t years)" sqref="E42"/>
  </dataValidations>
  <hyperlinks>
    <hyperlink ref="M1" location="MAIN_MENU____Chapter_6" tooltip="Return to the Main Menu" display="Main Menu"/>
    <hyperlink ref="J41:M42" r:id="rId1" tooltip="Excel's PV function" display="Click here for help with Excel's PV function"/>
  </hyperlinks>
  <printOptions/>
  <pageMargins left="0.75" right="0.75" top="1" bottom="1" header="0.5" footer="0.5"/>
  <pageSetup horizontalDpi="300" verticalDpi="300" orientation="landscape" scale="85" r:id="rId2"/>
  <headerFooter alignWithMargins="0">
    <oddFooter xml:space="preserve">&amp;CCopyright © 2011 McGraw-Hill/Irwin </oddFooter>
  </headerFooter>
  <colBreaks count="1" manualBreakCount="1">
    <brk id="13" min="21" max="50" man="1"/>
  </colBreaks>
</worksheet>
</file>

<file path=xl/worksheets/sheet15.xml><?xml version="1.0" encoding="utf-8"?>
<worksheet xmlns="http://schemas.openxmlformats.org/spreadsheetml/2006/main" xmlns:r="http://schemas.openxmlformats.org/officeDocument/2006/relationships">
  <dimension ref="A1:H65"/>
  <sheetViews>
    <sheetView showGridLines="0" zoomScalePageLayoutView="0" workbookViewId="0" topLeftCell="A1">
      <selection activeCell="A1" sqref="A1:G1"/>
    </sheetView>
  </sheetViews>
  <sheetFormatPr defaultColWidth="0" defaultRowHeight="12.75" zeroHeight="1"/>
  <cols>
    <col min="1" max="1" width="9.140625" style="0" customWidth="1"/>
    <col min="2" max="2" width="24.8515625" style="0" customWidth="1"/>
    <col min="3" max="3" width="12.57421875" style="0" customWidth="1"/>
    <col min="4" max="5" width="18.7109375" style="0" customWidth="1"/>
    <col min="6" max="6" width="12.57421875" style="0" customWidth="1"/>
    <col min="7" max="7" width="16.7109375" style="0" customWidth="1"/>
    <col min="8" max="8" width="12.00390625" style="0" customWidth="1"/>
  </cols>
  <sheetData>
    <row r="1" spans="1:8" ht="30">
      <c r="A1" s="319" t="s">
        <v>514</v>
      </c>
      <c r="B1" s="319"/>
      <c r="C1" s="319"/>
      <c r="D1" s="319"/>
      <c r="E1" s="319"/>
      <c r="F1" s="319"/>
      <c r="G1" s="319"/>
      <c r="H1" s="8" t="s">
        <v>2</v>
      </c>
    </row>
    <row r="2" spans="1:8" ht="18">
      <c r="A2" s="320" t="s">
        <v>512</v>
      </c>
      <c r="B2" s="320"/>
      <c r="C2" s="320"/>
      <c r="D2" s="320"/>
      <c r="E2" s="320"/>
      <c r="F2" s="320"/>
      <c r="G2" s="320"/>
      <c r="H2" s="7"/>
    </row>
    <row r="3" spans="1:8" ht="18.75">
      <c r="A3" s="12"/>
      <c r="B3" s="13"/>
      <c r="C3" s="13"/>
      <c r="D3" s="13"/>
      <c r="E3" s="13"/>
      <c r="F3" s="13"/>
      <c r="G3" s="13"/>
      <c r="H3" s="13"/>
    </row>
    <row r="4" spans="1:8" ht="15.75">
      <c r="A4" s="321" t="s">
        <v>259</v>
      </c>
      <c r="B4" s="321"/>
      <c r="C4" s="321"/>
      <c r="D4" s="321"/>
      <c r="E4" s="321"/>
      <c r="F4" s="321"/>
      <c r="G4" s="321"/>
      <c r="H4" s="13"/>
    </row>
    <row r="5" spans="1:8" ht="15">
      <c r="A5" s="329" t="s">
        <v>280</v>
      </c>
      <c r="B5" s="329"/>
      <c r="C5" s="329"/>
      <c r="D5" s="329"/>
      <c r="E5" s="329"/>
      <c r="F5" s="329"/>
      <c r="G5" s="329"/>
      <c r="H5" s="13"/>
    </row>
    <row r="6" spans="1:8" ht="15">
      <c r="A6" s="57"/>
      <c r="B6" s="6"/>
      <c r="C6" s="16"/>
      <c r="D6" s="16"/>
      <c r="E6" s="7"/>
      <c r="F6" s="7"/>
      <c r="G6" s="5"/>
      <c r="H6" s="13"/>
    </row>
    <row r="7" spans="1:8" ht="15">
      <c r="A7" s="57"/>
      <c r="B7" s="332" t="s">
        <v>177</v>
      </c>
      <c r="C7" s="333"/>
      <c r="D7" s="333"/>
      <c r="E7" s="333"/>
      <c r="F7" s="333"/>
      <c r="G7" s="333"/>
      <c r="H7" s="13"/>
    </row>
    <row r="8" spans="1:8" ht="15">
      <c r="A8" s="57"/>
      <c r="B8" s="333"/>
      <c r="C8" s="333"/>
      <c r="D8" s="333"/>
      <c r="E8" s="333"/>
      <c r="F8" s="333"/>
      <c r="G8" s="333"/>
      <c r="H8" s="13"/>
    </row>
    <row r="9" spans="1:8" ht="15">
      <c r="A9" s="57"/>
      <c r="B9" s="5"/>
      <c r="C9" s="16"/>
      <c r="D9" s="16"/>
      <c r="E9" s="7"/>
      <c r="F9" s="7"/>
      <c r="G9" s="5"/>
      <c r="H9" s="13"/>
    </row>
    <row r="10" spans="1:8" ht="15">
      <c r="A10" s="57"/>
      <c r="B10" s="5"/>
      <c r="C10" s="268" t="s">
        <v>178</v>
      </c>
      <c r="D10" s="269" t="s">
        <v>179</v>
      </c>
      <c r="E10" s="270" t="s">
        <v>180</v>
      </c>
      <c r="F10" s="7"/>
      <c r="G10" s="5"/>
      <c r="H10" s="13"/>
    </row>
    <row r="11" spans="1:8" ht="15">
      <c r="A11" s="57"/>
      <c r="B11" s="5"/>
      <c r="C11" s="193">
        <v>0</v>
      </c>
      <c r="D11" s="211">
        <v>40000</v>
      </c>
      <c r="E11" s="212">
        <v>50000</v>
      </c>
      <c r="F11" s="7"/>
      <c r="G11" s="5"/>
      <c r="H11" s="13"/>
    </row>
    <row r="12" spans="1:8" ht="15">
      <c r="A12" s="57"/>
      <c r="B12" s="5"/>
      <c r="C12" s="193">
        <v>1</v>
      </c>
      <c r="D12" s="213">
        <v>10000</v>
      </c>
      <c r="E12" s="214">
        <v>8000</v>
      </c>
      <c r="F12" s="7"/>
      <c r="G12" s="5"/>
      <c r="H12" s="13"/>
    </row>
    <row r="13" spans="1:8" ht="15">
      <c r="A13" s="57"/>
      <c r="B13" s="5"/>
      <c r="C13" s="193">
        <v>2</v>
      </c>
      <c r="D13" s="213">
        <v>10000</v>
      </c>
      <c r="E13" s="214">
        <v>8000</v>
      </c>
      <c r="F13" s="7"/>
      <c r="G13" s="5"/>
      <c r="H13" s="13"/>
    </row>
    <row r="14" spans="1:8" ht="15">
      <c r="A14" s="57"/>
      <c r="B14" s="5"/>
      <c r="C14" s="193">
        <v>3</v>
      </c>
      <c r="D14" s="215" t="s">
        <v>181</v>
      </c>
      <c r="E14" s="214">
        <v>8000</v>
      </c>
      <c r="F14" s="7"/>
      <c r="G14" s="5"/>
      <c r="H14" s="13"/>
    </row>
    <row r="15" spans="1:8" ht="15">
      <c r="A15" s="57"/>
      <c r="B15" s="5"/>
      <c r="C15" s="193">
        <v>4</v>
      </c>
      <c r="D15" s="213"/>
      <c r="E15" s="216" t="s">
        <v>491</v>
      </c>
      <c r="F15" s="7"/>
      <c r="G15" s="5"/>
      <c r="H15" s="13"/>
    </row>
    <row r="16" spans="1:8" ht="15">
      <c r="A16" s="57"/>
      <c r="B16" s="5"/>
      <c r="C16" s="16"/>
      <c r="D16" s="16"/>
      <c r="E16" s="7"/>
      <c r="F16" s="7"/>
      <c r="G16" s="5"/>
      <c r="H16" s="13"/>
    </row>
    <row r="17" spans="1:8" ht="15">
      <c r="A17" s="57"/>
      <c r="B17" s="191" t="s">
        <v>182</v>
      </c>
      <c r="C17" s="16"/>
      <c r="D17" s="16"/>
      <c r="E17" s="7"/>
      <c r="F17" s="7"/>
      <c r="G17" s="5"/>
      <c r="H17" s="13"/>
    </row>
    <row r="18" spans="1:8" ht="15">
      <c r="A18" s="57"/>
      <c r="B18" s="5"/>
      <c r="C18" s="16"/>
      <c r="D18" s="16"/>
      <c r="E18" s="7"/>
      <c r="F18" s="7"/>
      <c r="G18" s="5"/>
      <c r="H18" s="13"/>
    </row>
    <row r="19" spans="1:8" ht="15">
      <c r="A19" s="57"/>
      <c r="B19" s="332" t="s">
        <v>183</v>
      </c>
      <c r="C19" s="333"/>
      <c r="D19" s="333"/>
      <c r="E19" s="333"/>
      <c r="F19" s="333"/>
      <c r="G19" s="333"/>
      <c r="H19" s="13"/>
    </row>
    <row r="20" spans="1:8" ht="15">
      <c r="A20" s="57"/>
      <c r="B20" s="333"/>
      <c r="C20" s="333"/>
      <c r="D20" s="333"/>
      <c r="E20" s="333"/>
      <c r="F20" s="333"/>
      <c r="G20" s="333"/>
      <c r="H20" s="13"/>
    </row>
    <row r="21" spans="1:8" ht="15">
      <c r="A21" s="57"/>
      <c r="B21" s="333"/>
      <c r="C21" s="333"/>
      <c r="D21" s="333"/>
      <c r="E21" s="333"/>
      <c r="F21" s="333"/>
      <c r="G21" s="333"/>
      <c r="H21" s="13"/>
    </row>
    <row r="22" spans="1:8" ht="15">
      <c r="A22" s="57"/>
      <c r="B22" s="333"/>
      <c r="C22" s="333"/>
      <c r="D22" s="333"/>
      <c r="E22" s="333"/>
      <c r="F22" s="333"/>
      <c r="G22" s="333"/>
      <c r="H22" s="13"/>
    </row>
    <row r="23" spans="1:8" ht="15">
      <c r="A23" s="57"/>
      <c r="B23" s="5"/>
      <c r="C23" s="16"/>
      <c r="D23" s="16"/>
      <c r="E23" s="7"/>
      <c r="F23" s="7"/>
      <c r="G23" s="5"/>
      <c r="H23" s="13"/>
    </row>
    <row r="24" spans="1:8" ht="15">
      <c r="A24" s="57"/>
      <c r="B24" s="191" t="s">
        <v>184</v>
      </c>
      <c r="C24" s="16"/>
      <c r="D24" s="16"/>
      <c r="E24" s="7"/>
      <c r="F24" s="7"/>
      <c r="G24" s="5"/>
      <c r="H24" s="13"/>
    </row>
    <row r="25" spans="1:8" ht="15">
      <c r="A25" s="57"/>
      <c r="B25" s="332" t="s">
        <v>185</v>
      </c>
      <c r="C25" s="333"/>
      <c r="D25" s="333"/>
      <c r="E25" s="333"/>
      <c r="F25" s="333"/>
      <c r="G25" s="333"/>
      <c r="H25" s="13"/>
    </row>
    <row r="26" spans="1:8" ht="15">
      <c r="A26" s="57"/>
      <c r="B26" s="333"/>
      <c r="C26" s="333"/>
      <c r="D26" s="333"/>
      <c r="E26" s="333"/>
      <c r="F26" s="333"/>
      <c r="G26" s="333"/>
      <c r="H26" s="13"/>
    </row>
    <row r="27" spans="1:8" ht="15">
      <c r="A27" s="57"/>
      <c r="B27" s="333"/>
      <c r="C27" s="333"/>
      <c r="D27" s="333"/>
      <c r="E27" s="333"/>
      <c r="F27" s="333"/>
      <c r="G27" s="333"/>
      <c r="H27" s="13"/>
    </row>
    <row r="28" spans="1:8" ht="15">
      <c r="A28" s="57"/>
      <c r="B28" s="333"/>
      <c r="C28" s="333"/>
      <c r="D28" s="333"/>
      <c r="E28" s="333"/>
      <c r="F28" s="333"/>
      <c r="G28" s="333"/>
      <c r="H28" s="13"/>
    </row>
    <row r="29" spans="1:8" ht="15">
      <c r="A29" s="57"/>
      <c r="B29" s="333"/>
      <c r="C29" s="333"/>
      <c r="D29" s="333"/>
      <c r="E29" s="333"/>
      <c r="F29" s="333"/>
      <c r="G29" s="333"/>
      <c r="H29" s="13"/>
    </row>
    <row r="30" spans="1:8" ht="15">
      <c r="A30" s="57"/>
      <c r="B30" s="333"/>
      <c r="C30" s="333"/>
      <c r="D30" s="333"/>
      <c r="E30" s="333"/>
      <c r="F30" s="333"/>
      <c r="G30" s="333"/>
      <c r="H30" s="13"/>
    </row>
    <row r="31" spans="1:8" ht="15" customHeight="1">
      <c r="A31" s="14"/>
      <c r="B31" s="18"/>
      <c r="C31" s="18"/>
      <c r="D31" s="18"/>
      <c r="E31" s="14"/>
      <c r="H31" s="14"/>
    </row>
    <row r="32" spans="1:7" s="43" customFormat="1" ht="13.5" thickBot="1">
      <c r="A32" s="20"/>
      <c r="B32" s="21"/>
      <c r="C32" s="20"/>
      <c r="D32" s="20"/>
      <c r="E32" s="20"/>
      <c r="F32" s="20"/>
      <c r="G32" s="20"/>
    </row>
    <row r="33" spans="1:8" ht="12.75">
      <c r="A33" s="14"/>
      <c r="B33" s="46" t="s">
        <v>479</v>
      </c>
      <c r="H33" s="14"/>
    </row>
    <row r="34" spans="1:8" ht="15.75">
      <c r="A34" s="321" t="str">
        <f>+A4</f>
        <v>Chapter 6</v>
      </c>
      <c r="B34" s="321"/>
      <c r="C34" s="321"/>
      <c r="D34" s="321"/>
      <c r="E34" s="321"/>
      <c r="F34" s="321"/>
      <c r="G34" s="321"/>
      <c r="H34" s="13"/>
    </row>
    <row r="35" spans="1:8" ht="15">
      <c r="A35" s="329" t="str">
        <f>+A5</f>
        <v>Question 28</v>
      </c>
      <c r="B35" s="329"/>
      <c r="C35" s="329"/>
      <c r="D35" s="329"/>
      <c r="E35" s="329"/>
      <c r="F35" s="329"/>
      <c r="G35" s="329"/>
      <c r="H35" s="13"/>
    </row>
    <row r="36" spans="1:8" ht="12.75">
      <c r="A36" s="14"/>
      <c r="C36" s="16"/>
      <c r="D36" s="16"/>
      <c r="E36" s="7"/>
      <c r="F36" s="7"/>
      <c r="G36" s="5"/>
      <c r="H36" s="13"/>
    </row>
    <row r="37" spans="1:8" ht="15.75">
      <c r="A37" s="14"/>
      <c r="B37" s="227"/>
      <c r="C37" s="16"/>
      <c r="D37" s="16"/>
      <c r="E37" s="7"/>
      <c r="F37" s="7"/>
      <c r="G37" s="5"/>
      <c r="H37" s="13"/>
    </row>
    <row r="38" spans="1:8" ht="12.75">
      <c r="A38" s="14"/>
      <c r="B38" s="23" t="s">
        <v>22</v>
      </c>
      <c r="C38" s="322"/>
      <c r="D38" s="323"/>
      <c r="E38" s="14"/>
      <c r="H38" s="14"/>
    </row>
    <row r="39" spans="1:8" ht="12.75">
      <c r="A39" s="14"/>
      <c r="B39" s="25" t="s">
        <v>23</v>
      </c>
      <c r="C39" s="26"/>
      <c r="D39" s="24"/>
      <c r="E39" s="14"/>
      <c r="H39" s="14"/>
    </row>
    <row r="40" spans="1:8" ht="12.75">
      <c r="A40" s="14"/>
      <c r="B40" s="27" t="s">
        <v>24</v>
      </c>
      <c r="C40" s="26"/>
      <c r="D40" s="24"/>
      <c r="E40" s="14"/>
      <c r="H40" s="14"/>
    </row>
    <row r="41" spans="1:8" ht="12.75">
      <c r="A41" s="14"/>
      <c r="B41" s="27" t="s">
        <v>25</v>
      </c>
      <c r="C41" s="26"/>
      <c r="D41" s="24"/>
      <c r="E41" s="14"/>
      <c r="H41" s="14"/>
    </row>
    <row r="42" spans="1:8" ht="12.75">
      <c r="A42" s="14"/>
      <c r="B42" s="28"/>
      <c r="C42" s="29"/>
      <c r="D42" s="29"/>
      <c r="E42" s="29"/>
      <c r="F42" s="29"/>
      <c r="G42" s="29"/>
      <c r="H42" s="14"/>
    </row>
    <row r="43" spans="1:8" ht="12.75">
      <c r="A43" s="14"/>
      <c r="B43" s="30"/>
      <c r="C43" s="31"/>
      <c r="D43" s="31"/>
      <c r="E43" s="31"/>
      <c r="F43" s="31"/>
      <c r="G43" s="31"/>
      <c r="H43" s="14"/>
    </row>
    <row r="44" s="75" customFormat="1" ht="15">
      <c r="B44" s="9" t="s">
        <v>492</v>
      </c>
    </row>
    <row r="45" spans="2:7" s="75" customFormat="1" ht="15">
      <c r="B45" s="268"/>
      <c r="C45" s="271">
        <v>0</v>
      </c>
      <c r="D45" s="271">
        <v>1</v>
      </c>
      <c r="E45" s="271">
        <v>2</v>
      </c>
      <c r="F45" s="271">
        <v>3</v>
      </c>
      <c r="G45" s="271">
        <v>4</v>
      </c>
    </row>
    <row r="46" spans="2:7" s="75" customFormat="1" ht="15">
      <c r="B46" s="9" t="s">
        <v>243</v>
      </c>
      <c r="C46" s="9">
        <v>40000</v>
      </c>
      <c r="D46" s="9">
        <v>10000</v>
      </c>
      <c r="E46" s="9">
        <v>10000</v>
      </c>
      <c r="F46" s="9">
        <v>10000</v>
      </c>
      <c r="G46" s="9"/>
    </row>
    <row r="47" spans="2:7" s="75" customFormat="1" ht="15">
      <c r="B47" s="9" t="s">
        <v>242</v>
      </c>
      <c r="C47" s="217"/>
      <c r="D47" s="217"/>
      <c r="E47" s="217"/>
      <c r="F47" s="217"/>
      <c r="G47" s="195"/>
    </row>
    <row r="48" spans="2:7" s="75" customFormat="1" ht="15">
      <c r="B48" s="195" t="s">
        <v>244</v>
      </c>
      <c r="C48" s="195">
        <v>50000</v>
      </c>
      <c r="D48" s="195">
        <v>8000</v>
      </c>
      <c r="E48" s="195">
        <v>8000</v>
      </c>
      <c r="F48" s="195">
        <v>8000</v>
      </c>
      <c r="G48" s="195">
        <v>8000</v>
      </c>
    </row>
    <row r="49" spans="2:7" s="75" customFormat="1" ht="15">
      <c r="B49" s="195" t="s">
        <v>245</v>
      </c>
      <c r="C49" s="196"/>
      <c r="D49" s="196"/>
      <c r="E49" s="196"/>
      <c r="F49" s="196"/>
      <c r="G49" s="196"/>
    </row>
    <row r="50" spans="2:7" s="75" customFormat="1" ht="15">
      <c r="B50" s="9"/>
      <c r="C50" s="9"/>
      <c r="D50" s="9"/>
      <c r="E50" s="9"/>
      <c r="F50" s="9"/>
      <c r="G50" s="9"/>
    </row>
    <row r="51" spans="2:7" ht="12.75">
      <c r="B51" s="9" t="s">
        <v>246</v>
      </c>
      <c r="C51" s="9"/>
      <c r="D51" s="9"/>
      <c r="E51" s="197"/>
      <c r="F51" s="195"/>
      <c r="G51" s="218"/>
    </row>
    <row r="52" spans="2:7" ht="12.75">
      <c r="B52" s="9"/>
      <c r="C52" s="9"/>
      <c r="D52" s="9"/>
      <c r="E52" s="9"/>
      <c r="F52" s="9"/>
      <c r="G52" s="9"/>
    </row>
    <row r="53" spans="2:7" ht="12.75">
      <c r="B53" s="9" t="s">
        <v>247</v>
      </c>
      <c r="C53" s="9"/>
      <c r="D53" s="9"/>
      <c r="E53" s="197"/>
      <c r="F53" s="195"/>
      <c r="G53" s="195"/>
    </row>
    <row r="54" spans="2:7" ht="12.75">
      <c r="B54" s="195"/>
      <c r="C54" s="195"/>
      <c r="D54" s="195"/>
      <c r="E54" s="195"/>
      <c r="F54" s="195"/>
      <c r="G54" s="195"/>
    </row>
    <row r="55" spans="2:7" ht="12.75">
      <c r="B55" s="195" t="s">
        <v>508</v>
      </c>
      <c r="C55" s="195"/>
      <c r="D55" s="195"/>
      <c r="E55" s="219"/>
      <c r="F55" s="9" t="s">
        <v>493</v>
      </c>
      <c r="G55" s="9"/>
    </row>
    <row r="56" spans="2:7" ht="12.75">
      <c r="B56" s="9"/>
      <c r="C56" s="9"/>
      <c r="D56" s="9"/>
      <c r="E56" s="9"/>
      <c r="F56" s="9"/>
      <c r="G56" s="9"/>
    </row>
    <row r="57" spans="2:7" ht="12.75">
      <c r="B57" s="195" t="s">
        <v>509</v>
      </c>
      <c r="C57" s="9"/>
      <c r="D57" s="9"/>
      <c r="E57" s="198"/>
      <c r="F57" s="195" t="s">
        <v>493</v>
      </c>
      <c r="G57" s="195"/>
    </row>
    <row r="58" spans="2:7" ht="12.75">
      <c r="B58" s="195"/>
      <c r="C58" s="195"/>
      <c r="D58" s="195"/>
      <c r="E58" s="195"/>
      <c r="F58" s="195"/>
      <c r="G58" s="195"/>
    </row>
    <row r="59" spans="2:7" ht="12.75">
      <c r="B59" s="195" t="str">
        <f>+B24</f>
        <v>b. Which machine should Borstal buy?</v>
      </c>
      <c r="C59" s="195"/>
      <c r="D59" s="195"/>
      <c r="E59" s="283"/>
      <c r="F59" s="9"/>
      <c r="G59" s="9"/>
    </row>
    <row r="60" spans="2:7" ht="12.75">
      <c r="B60" s="9"/>
      <c r="C60" s="9"/>
      <c r="D60" s="9"/>
      <c r="E60" s="9"/>
      <c r="F60" s="9"/>
      <c r="G60" s="9"/>
    </row>
    <row r="61" spans="2:7" s="75" customFormat="1" ht="15">
      <c r="B61" s="9" t="s">
        <v>250</v>
      </c>
      <c r="C61" s="9"/>
      <c r="D61" s="9"/>
      <c r="E61" s="9"/>
      <c r="F61" s="9"/>
      <c r="G61" s="9"/>
    </row>
    <row r="62" spans="2:7" ht="12.75">
      <c r="B62" s="9"/>
      <c r="C62" s="9"/>
      <c r="D62" s="9"/>
      <c r="E62" s="272" t="s">
        <v>179</v>
      </c>
      <c r="F62" s="9"/>
      <c r="G62" s="272" t="s">
        <v>180</v>
      </c>
    </row>
    <row r="63" spans="2:7" ht="12.75">
      <c r="B63" s="9"/>
      <c r="C63" s="9"/>
      <c r="D63" s="9"/>
      <c r="E63" s="220"/>
      <c r="F63" s="195"/>
      <c r="G63" s="220"/>
    </row>
    <row r="64" spans="2:5" ht="12.75">
      <c r="B64" s="304" t="s">
        <v>252</v>
      </c>
      <c r="C64" s="304"/>
      <c r="D64" s="304"/>
      <c r="E64" s="304"/>
    </row>
    <row r="65" spans="2:5" ht="12.75" customHeight="1">
      <c r="B65" s="304"/>
      <c r="C65" s="304"/>
      <c r="D65" s="304"/>
      <c r="E65" s="304"/>
    </row>
    <row r="66" ht="12.75" customHeight="1"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sheetData>
  <sheetProtection/>
  <mergeCells count="11">
    <mergeCell ref="A4:G4"/>
    <mergeCell ref="A5:G5"/>
    <mergeCell ref="A1:G1"/>
    <mergeCell ref="A2:G2"/>
    <mergeCell ref="B7:G8"/>
    <mergeCell ref="B19:G22"/>
    <mergeCell ref="B25:G30"/>
    <mergeCell ref="B64:E65"/>
    <mergeCell ref="A34:G34"/>
    <mergeCell ref="A35:G35"/>
    <mergeCell ref="C38:D38"/>
  </mergeCells>
  <dataValidations count="1">
    <dataValidation allowBlank="1" showInputMessage="1" showErrorMessage="1" promptTitle="PV of $1" prompt="Use Excel's PV function to find the Annuity Factor assuming the discount rate above (the PV of $1 for t years)" sqref="E51 E53"/>
  </dataValidations>
  <hyperlinks>
    <hyperlink ref="H1" location="MAIN_MENU____Chapter_6" tooltip="Return to the Main Menu" display="Main Menu"/>
    <hyperlink ref="B64:E65" r:id="rId1" tooltip="Excel's PV function" display="Click here for help with Excel's PV function"/>
  </hyperlinks>
  <printOptions/>
  <pageMargins left="0.75" right="0.75" top="1" bottom="1" header="0.5" footer="0.5"/>
  <pageSetup horizontalDpi="300" verticalDpi="300" orientation="landscape" r:id="rId2"/>
  <headerFooter alignWithMargins="0">
    <oddFooter xml:space="preserve">&amp;CCopyright © 2011 McGraw-Hill/Irwin </oddFooter>
  </headerFooter>
</worksheet>
</file>

<file path=xl/worksheets/sheet16.xml><?xml version="1.0" encoding="utf-8"?>
<worksheet xmlns="http://schemas.openxmlformats.org/spreadsheetml/2006/main" xmlns:r="http://schemas.openxmlformats.org/officeDocument/2006/relationships">
  <dimension ref="A1:H43"/>
  <sheetViews>
    <sheetView showGridLines="0" zoomScalePageLayoutView="0" workbookViewId="0" topLeftCell="A1">
      <selection activeCell="A1" sqref="A1:G1"/>
    </sheetView>
  </sheetViews>
  <sheetFormatPr defaultColWidth="0" defaultRowHeight="12.75" zeroHeight="1"/>
  <cols>
    <col min="1" max="1" width="9.140625" style="0" customWidth="1"/>
    <col min="2" max="2" width="24.8515625" style="0" customWidth="1"/>
    <col min="3" max="7" width="12.57421875" style="0" customWidth="1"/>
    <col min="8" max="8" width="12.00390625" style="0" customWidth="1"/>
  </cols>
  <sheetData>
    <row r="1" spans="1:8" ht="30">
      <c r="A1" s="319" t="s">
        <v>514</v>
      </c>
      <c r="B1" s="319"/>
      <c r="C1" s="319"/>
      <c r="D1" s="319"/>
      <c r="E1" s="319"/>
      <c r="F1" s="319"/>
      <c r="G1" s="319"/>
      <c r="H1" s="8" t="s">
        <v>2</v>
      </c>
    </row>
    <row r="2" spans="1:8" ht="18">
      <c r="A2" s="320" t="s">
        <v>512</v>
      </c>
      <c r="B2" s="320"/>
      <c r="C2" s="320"/>
      <c r="D2" s="320"/>
      <c r="E2" s="320"/>
      <c r="F2" s="320"/>
      <c r="G2" s="320"/>
      <c r="H2" s="7"/>
    </row>
    <row r="3" spans="1:8" ht="18.75">
      <c r="A3" s="12"/>
      <c r="B3" s="13"/>
      <c r="C3" s="13"/>
      <c r="D3" s="13"/>
      <c r="E3" s="13"/>
      <c r="F3" s="13"/>
      <c r="G3" s="13"/>
      <c r="H3" s="13"/>
    </row>
    <row r="4" spans="1:8" ht="15.75">
      <c r="A4" s="321" t="s">
        <v>259</v>
      </c>
      <c r="B4" s="321"/>
      <c r="C4" s="321"/>
      <c r="D4" s="321"/>
      <c r="E4" s="321"/>
      <c r="F4" s="321"/>
      <c r="G4" s="321"/>
      <c r="H4" s="13"/>
    </row>
    <row r="5" spans="1:8" ht="15">
      <c r="A5" s="329" t="s">
        <v>281</v>
      </c>
      <c r="B5" s="329"/>
      <c r="C5" s="329"/>
      <c r="D5" s="329"/>
      <c r="E5" s="329"/>
      <c r="F5" s="329"/>
      <c r="G5" s="329"/>
      <c r="H5" s="13"/>
    </row>
    <row r="6" spans="1:8" ht="15">
      <c r="A6" s="57"/>
      <c r="B6" s="6"/>
      <c r="C6" s="16"/>
      <c r="D6" s="16"/>
      <c r="E6" s="7"/>
      <c r="F6" s="7"/>
      <c r="G6" s="5"/>
      <c r="H6" s="13"/>
    </row>
    <row r="7" spans="1:8" ht="15" customHeight="1">
      <c r="A7" s="57"/>
      <c r="B7" s="332" t="s">
        <v>282</v>
      </c>
      <c r="C7" s="300"/>
      <c r="D7" s="300"/>
      <c r="E7" s="300"/>
      <c r="F7" s="300"/>
      <c r="G7" s="300"/>
      <c r="H7" s="13"/>
    </row>
    <row r="8" spans="1:8" ht="15">
      <c r="A8" s="57"/>
      <c r="B8" s="300"/>
      <c r="C8" s="300"/>
      <c r="D8" s="300"/>
      <c r="E8" s="300"/>
      <c r="F8" s="300"/>
      <c r="G8" s="300"/>
      <c r="H8" s="13"/>
    </row>
    <row r="9" spans="1:8" ht="15">
      <c r="A9" s="57"/>
      <c r="B9" s="300"/>
      <c r="C9" s="300"/>
      <c r="D9" s="300"/>
      <c r="E9" s="300"/>
      <c r="F9" s="300"/>
      <c r="G9" s="300"/>
      <c r="H9" s="13"/>
    </row>
    <row r="10" spans="1:8" ht="15">
      <c r="A10" s="57"/>
      <c r="B10" s="300"/>
      <c r="C10" s="300"/>
      <c r="D10" s="300"/>
      <c r="E10" s="300"/>
      <c r="F10" s="300"/>
      <c r="G10" s="300"/>
      <c r="H10" s="13"/>
    </row>
    <row r="11" spans="1:8" ht="15">
      <c r="A11" s="57"/>
      <c r="B11" s="300"/>
      <c r="C11" s="300"/>
      <c r="D11" s="300"/>
      <c r="E11" s="300"/>
      <c r="F11" s="300"/>
      <c r="G11" s="300"/>
      <c r="H11" s="13"/>
    </row>
    <row r="12" spans="1:8" ht="15">
      <c r="A12" s="57"/>
      <c r="B12" s="6"/>
      <c r="C12" s="16"/>
      <c r="D12" s="16"/>
      <c r="E12" s="7"/>
      <c r="F12" s="7"/>
      <c r="G12" s="5"/>
      <c r="H12" s="13"/>
    </row>
    <row r="13" spans="1:7" s="43" customFormat="1" ht="13.5" thickBot="1">
      <c r="A13" s="20"/>
      <c r="B13" s="21"/>
      <c r="C13" s="20"/>
      <c r="D13" s="20"/>
      <c r="E13" s="20"/>
      <c r="F13" s="20"/>
      <c r="G13" s="20"/>
    </row>
    <row r="14" spans="1:8" ht="12.75">
      <c r="A14" s="14"/>
      <c r="B14" s="46" t="s">
        <v>479</v>
      </c>
      <c r="H14" s="14"/>
    </row>
    <row r="15" spans="1:8" ht="15.75">
      <c r="A15" s="321" t="str">
        <f>+A4</f>
        <v>Chapter 6</v>
      </c>
      <c r="B15" s="321"/>
      <c r="C15" s="321"/>
      <c r="D15" s="321"/>
      <c r="E15" s="321"/>
      <c r="F15" s="321"/>
      <c r="G15" s="321"/>
      <c r="H15" s="13"/>
    </row>
    <row r="16" spans="1:8" ht="15">
      <c r="A16" s="329" t="str">
        <f>+A5</f>
        <v>Question 29</v>
      </c>
      <c r="B16" s="329"/>
      <c r="C16" s="329"/>
      <c r="D16" s="329"/>
      <c r="E16" s="329"/>
      <c r="F16" s="329"/>
      <c r="G16" s="329"/>
      <c r="H16" s="13"/>
    </row>
    <row r="17" spans="1:8" ht="12.75">
      <c r="A17" s="14"/>
      <c r="C17" s="16"/>
      <c r="D17" s="16"/>
      <c r="E17" s="7"/>
      <c r="F17" s="7"/>
      <c r="G17" s="5"/>
      <c r="H17" s="13"/>
    </row>
    <row r="18" spans="1:8" ht="15.75">
      <c r="A18" s="14"/>
      <c r="B18" s="227"/>
      <c r="C18" s="16"/>
      <c r="D18" s="16"/>
      <c r="E18" s="7"/>
      <c r="F18" s="7"/>
      <c r="G18" s="5"/>
      <c r="H18" s="13"/>
    </row>
    <row r="19" spans="1:8" ht="12.75">
      <c r="A19" s="14"/>
      <c r="B19" s="23" t="s">
        <v>22</v>
      </c>
      <c r="C19" s="322"/>
      <c r="D19" s="323"/>
      <c r="E19" s="14"/>
      <c r="H19" s="14"/>
    </row>
    <row r="20" spans="1:8" ht="12.75">
      <c r="A20" s="14"/>
      <c r="B20" s="25" t="s">
        <v>23</v>
      </c>
      <c r="C20" s="26"/>
      <c r="D20" s="24"/>
      <c r="E20" s="14"/>
      <c r="H20" s="14"/>
    </row>
    <row r="21" spans="1:8" ht="12.75">
      <c r="A21" s="14"/>
      <c r="B21" s="27" t="s">
        <v>24</v>
      </c>
      <c r="C21" s="26"/>
      <c r="D21" s="24"/>
      <c r="E21" s="14"/>
      <c r="H21" s="14"/>
    </row>
    <row r="22" spans="1:8" ht="12.75">
      <c r="A22" s="14"/>
      <c r="B22" s="27" t="s">
        <v>25</v>
      </c>
      <c r="C22" s="26"/>
      <c r="D22" s="24"/>
      <c r="E22" s="14"/>
      <c r="H22" s="14"/>
    </row>
    <row r="23" spans="1:8" ht="12.75">
      <c r="A23" s="14"/>
      <c r="B23" s="28"/>
      <c r="C23" s="29"/>
      <c r="D23" s="29"/>
      <c r="E23" s="29"/>
      <c r="F23" s="29"/>
      <c r="G23" s="29"/>
      <c r="H23" s="14"/>
    </row>
    <row r="24" spans="1:8" ht="12.75">
      <c r="A24" s="14"/>
      <c r="B24" s="30"/>
      <c r="C24" s="31"/>
      <c r="D24" s="31"/>
      <c r="E24" s="31"/>
      <c r="F24" s="31"/>
      <c r="G24" s="31"/>
      <c r="H24" s="14"/>
    </row>
    <row r="25" s="75" customFormat="1" ht="15"/>
    <row r="26" spans="2:7" s="75" customFormat="1" ht="15">
      <c r="B26" s="192"/>
      <c r="C26" s="271">
        <v>0</v>
      </c>
      <c r="D26" s="271">
        <v>1</v>
      </c>
      <c r="E26" s="271">
        <v>2</v>
      </c>
      <c r="F26" s="271">
        <v>3</v>
      </c>
      <c r="G26" s="271">
        <v>4</v>
      </c>
    </row>
    <row r="27" spans="2:7" s="75" customFormat="1" ht="15">
      <c r="B27" s="9" t="s">
        <v>243</v>
      </c>
      <c r="C27" s="277">
        <v>40000</v>
      </c>
      <c r="D27" s="274"/>
      <c r="E27" s="274"/>
      <c r="F27" s="274"/>
      <c r="G27" s="278"/>
    </row>
    <row r="28" spans="2:7" s="75" customFormat="1" ht="15">
      <c r="B28" s="195" t="s">
        <v>242</v>
      </c>
      <c r="C28" s="273"/>
      <c r="D28" s="274"/>
      <c r="E28" s="274"/>
      <c r="F28" s="274"/>
      <c r="G28" s="277"/>
    </row>
    <row r="29" spans="2:7" s="75" customFormat="1" ht="15">
      <c r="B29" s="9" t="s">
        <v>244</v>
      </c>
      <c r="C29" s="277">
        <v>50000</v>
      </c>
      <c r="D29" s="274"/>
      <c r="E29" s="274"/>
      <c r="F29" s="274"/>
      <c r="G29" s="274"/>
    </row>
    <row r="30" spans="2:7" s="75" customFormat="1" ht="15">
      <c r="B30" s="195" t="s">
        <v>245</v>
      </c>
      <c r="C30" s="273"/>
      <c r="D30" s="273"/>
      <c r="E30" s="273"/>
      <c r="F30" s="273"/>
      <c r="G30" s="273"/>
    </row>
    <row r="31" spans="2:7" s="75" customFormat="1" ht="15">
      <c r="B31" s="9"/>
      <c r="C31" s="9"/>
      <c r="D31" s="9"/>
      <c r="E31" s="9"/>
      <c r="F31" s="9"/>
      <c r="G31" s="9"/>
    </row>
    <row r="32" spans="2:7" ht="12.75">
      <c r="B32" s="9" t="s">
        <v>246</v>
      </c>
      <c r="C32" s="9"/>
      <c r="D32" s="9"/>
      <c r="E32" s="275"/>
      <c r="F32" s="195"/>
      <c r="G32" s="195"/>
    </row>
    <row r="33" spans="2:7" ht="12.75">
      <c r="B33" s="195"/>
      <c r="C33" s="195"/>
      <c r="D33" s="195"/>
      <c r="E33" s="195"/>
      <c r="F33" s="195"/>
      <c r="G33" s="195"/>
    </row>
    <row r="34" spans="2:7" ht="12.75">
      <c r="B34" s="195" t="s">
        <v>247</v>
      </c>
      <c r="C34" s="195"/>
      <c r="D34" s="195"/>
      <c r="E34" s="276"/>
      <c r="F34" s="9"/>
      <c r="G34" s="9"/>
    </row>
    <row r="35" spans="2:7" ht="12.75">
      <c r="B35" s="9"/>
      <c r="C35" s="9"/>
      <c r="D35" s="9"/>
      <c r="E35" s="9"/>
      <c r="F35" s="9"/>
      <c r="G35" s="9"/>
    </row>
    <row r="36" spans="2:7" ht="12.75">
      <c r="B36" s="9" t="s">
        <v>248</v>
      </c>
      <c r="C36" s="9"/>
      <c r="D36" s="9"/>
      <c r="E36" s="198"/>
      <c r="F36" s="195"/>
      <c r="G36" s="199"/>
    </row>
    <row r="37" spans="2:7" ht="12.75">
      <c r="B37" s="9"/>
      <c r="C37" s="9"/>
      <c r="D37" s="9"/>
      <c r="E37" s="9"/>
      <c r="F37" s="9"/>
      <c r="G37" s="9"/>
    </row>
    <row r="38" spans="2:7" ht="12.75">
      <c r="B38" s="9" t="s">
        <v>249</v>
      </c>
      <c r="C38" s="9"/>
      <c r="D38" s="9"/>
      <c r="E38" s="198"/>
      <c r="F38" s="195"/>
      <c r="G38" s="199"/>
    </row>
    <row r="39" spans="2:7" ht="12.75">
      <c r="B39" s="9"/>
      <c r="C39" s="9"/>
      <c r="D39" s="9"/>
      <c r="E39" s="9"/>
      <c r="F39" s="9"/>
      <c r="G39" s="9"/>
    </row>
    <row r="40" ht="12.75"/>
    <row r="41" s="75" customFormat="1" ht="15">
      <c r="B41" s="9"/>
    </row>
    <row r="42" ht="12.75"/>
    <row r="43" spans="2:3" ht="12.75">
      <c r="B43" s="304" t="s">
        <v>252</v>
      </c>
      <c r="C43" s="304"/>
    </row>
    <row r="44" ht="12.75"/>
    <row r="45" ht="12.75"/>
    <row r="46" ht="12.75"/>
    <row r="47" ht="12.75"/>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row r="119" ht="12.75"/>
    <row r="120" ht="12.75"/>
    <row r="121" ht="12.75"/>
  </sheetData>
  <sheetProtection/>
  <mergeCells count="9">
    <mergeCell ref="B7:G11"/>
    <mergeCell ref="B43:C43"/>
    <mergeCell ref="A1:G1"/>
    <mergeCell ref="A2:G2"/>
    <mergeCell ref="A15:G15"/>
    <mergeCell ref="A16:G16"/>
    <mergeCell ref="A4:G4"/>
    <mergeCell ref="A5:G5"/>
    <mergeCell ref="C19:D19"/>
  </mergeCells>
  <dataValidations count="1">
    <dataValidation allowBlank="1" showInputMessage="1" showErrorMessage="1" promptTitle="PV of $1" prompt="Use Excel's PV function to find the Annuity Factor assuming the discount rate above (the PV of $1 for t years)" sqref="E32 E34"/>
  </dataValidations>
  <hyperlinks>
    <hyperlink ref="H1" location="MAIN_MENU____Chapter_6" tooltip="Return to the Main Menu" display="Main Menu"/>
    <hyperlink ref="B43:C43" r:id="rId1" tooltip="Excel's PV Function" display="Click here for help with Excel's PV function"/>
  </hyperlinks>
  <printOptions/>
  <pageMargins left="0.75" right="0.75" top="1" bottom="1" header="0.5" footer="0.5"/>
  <pageSetup horizontalDpi="300" verticalDpi="300" orientation="landscape" r:id="rId2"/>
  <headerFooter alignWithMargins="0">
    <oddFooter xml:space="preserve">&amp;CCopyright © 2011 McGraw-Hill/Irwin </oddFooter>
  </headerFooter>
</worksheet>
</file>

<file path=xl/worksheets/sheet17.xml><?xml version="1.0" encoding="utf-8"?>
<worksheet xmlns="http://schemas.openxmlformats.org/spreadsheetml/2006/main" xmlns:r="http://schemas.openxmlformats.org/officeDocument/2006/relationships">
  <dimension ref="A1:M102"/>
  <sheetViews>
    <sheetView showGridLines="0" workbookViewId="0" topLeftCell="A1">
      <selection activeCell="A1" sqref="A1:K1"/>
    </sheetView>
  </sheetViews>
  <sheetFormatPr defaultColWidth="9.140625" defaultRowHeight="12.75" zeroHeight="1"/>
  <cols>
    <col min="1" max="1" width="2.57421875" style="0" customWidth="1"/>
    <col min="2" max="2" width="1.8515625" style="0" customWidth="1"/>
    <col min="3" max="3" width="22.7109375" style="0" customWidth="1"/>
    <col min="4" max="4" width="19.421875" style="0" bestFit="1" customWidth="1"/>
    <col min="5" max="5" width="14.421875" style="0" bestFit="1" customWidth="1"/>
    <col min="6" max="7" width="14.8515625" style="0" bestFit="1" customWidth="1"/>
    <col min="8" max="9" width="15.140625" style="0" bestFit="1" customWidth="1"/>
    <col min="10" max="10" width="14.8515625" style="0" bestFit="1" customWidth="1"/>
    <col min="11" max="11" width="13.7109375" style="0" customWidth="1"/>
    <col min="12" max="12" width="12.421875" style="0" customWidth="1"/>
    <col min="13" max="13" width="14.421875" style="0" hidden="1" customWidth="1"/>
    <col min="14" max="16384" width="0" style="0" hidden="1" customWidth="1"/>
  </cols>
  <sheetData>
    <row r="1" spans="1:12" ht="30">
      <c r="A1" s="319" t="s">
        <v>514</v>
      </c>
      <c r="B1" s="319"/>
      <c r="C1" s="319"/>
      <c r="D1" s="319"/>
      <c r="E1" s="319"/>
      <c r="F1" s="319"/>
      <c r="G1" s="319"/>
      <c r="H1" s="319"/>
      <c r="I1" s="319"/>
      <c r="J1" s="319"/>
      <c r="K1" s="319"/>
      <c r="L1" s="8" t="s">
        <v>2</v>
      </c>
    </row>
    <row r="2" spans="1:11" ht="18">
      <c r="A2" s="320" t="s">
        <v>512</v>
      </c>
      <c r="B2" s="320"/>
      <c r="C2" s="320"/>
      <c r="D2" s="320"/>
      <c r="E2" s="320"/>
      <c r="F2" s="320"/>
      <c r="G2" s="320"/>
      <c r="H2" s="320"/>
      <c r="I2" s="320"/>
      <c r="J2" s="320"/>
      <c r="K2" s="320"/>
    </row>
    <row r="3" spans="1:9" ht="18.75">
      <c r="A3" s="12"/>
      <c r="B3" s="13"/>
      <c r="C3" s="13"/>
      <c r="D3" s="13"/>
      <c r="E3" s="13"/>
      <c r="F3" s="13"/>
      <c r="G3" s="13"/>
      <c r="H3" s="13"/>
      <c r="I3" s="14"/>
    </row>
    <row r="4" spans="1:11" ht="15.75">
      <c r="A4" s="321" t="s">
        <v>259</v>
      </c>
      <c r="B4" s="321"/>
      <c r="C4" s="321"/>
      <c r="D4" s="321"/>
      <c r="E4" s="321"/>
      <c r="F4" s="321"/>
      <c r="G4" s="321"/>
      <c r="H4" s="321"/>
      <c r="I4" s="321"/>
      <c r="J4" s="321"/>
      <c r="K4" s="321"/>
    </row>
    <row r="5" spans="1:11" ht="12.75">
      <c r="A5" s="318" t="s">
        <v>288</v>
      </c>
      <c r="B5" s="318"/>
      <c r="C5" s="318"/>
      <c r="D5" s="318"/>
      <c r="E5" s="318"/>
      <c r="F5" s="318"/>
      <c r="G5" s="318"/>
      <c r="H5" s="318"/>
      <c r="I5" s="318"/>
      <c r="J5" s="318"/>
      <c r="K5" s="318"/>
    </row>
    <row r="6" spans="1:10" ht="15">
      <c r="A6" s="177"/>
      <c r="B6" s="177"/>
      <c r="C6" s="177"/>
      <c r="D6" s="177"/>
      <c r="E6" s="177"/>
      <c r="F6" s="177"/>
      <c r="G6" s="177"/>
      <c r="H6" s="177"/>
      <c r="I6" s="177"/>
      <c r="J6" s="5"/>
    </row>
    <row r="7" spans="1:10" ht="15">
      <c r="A7" s="177"/>
      <c r="B7" s="177"/>
      <c r="C7" t="s">
        <v>494</v>
      </c>
      <c r="D7" s="177"/>
      <c r="E7" s="177"/>
      <c r="F7" s="177"/>
      <c r="G7" s="177"/>
      <c r="H7" s="177"/>
      <c r="I7" s="177"/>
      <c r="J7" s="5"/>
    </row>
    <row r="8" spans="2:10" ht="15">
      <c r="B8" s="177"/>
      <c r="C8" t="s">
        <v>495</v>
      </c>
      <c r="D8" s="177"/>
      <c r="E8" s="177"/>
      <c r="F8" s="177"/>
      <c r="G8" s="177"/>
      <c r="H8" s="177"/>
      <c r="I8" s="177"/>
      <c r="J8" s="5"/>
    </row>
    <row r="9" ht="12.75"/>
    <row r="10" ht="12.75">
      <c r="C10" t="s">
        <v>496</v>
      </c>
    </row>
    <row r="11" ht="12.75">
      <c r="C11" t="s">
        <v>497</v>
      </c>
    </row>
    <row r="12" ht="12.75">
      <c r="C12" t="s">
        <v>498</v>
      </c>
    </row>
    <row r="13" ht="12.75"/>
    <row r="14" ht="12.75">
      <c r="C14" t="s">
        <v>499</v>
      </c>
    </row>
    <row r="15" ht="12.75">
      <c r="C15" t="s">
        <v>500</v>
      </c>
    </row>
    <row r="16" ht="12.75"/>
    <row r="17" ht="12.75">
      <c r="C17" t="s">
        <v>501</v>
      </c>
    </row>
    <row r="18" ht="12.75">
      <c r="C18" t="s">
        <v>502</v>
      </c>
    </row>
    <row r="19" ht="12.75">
      <c r="C19" t="s">
        <v>503</v>
      </c>
    </row>
    <row r="20" ht="12.75"/>
    <row r="21" spans="2:3" ht="12.75">
      <c r="B21" t="s">
        <v>492</v>
      </c>
      <c r="C21" t="s">
        <v>504</v>
      </c>
    </row>
    <row r="22" ht="12.75"/>
    <row r="23" spans="2:3" ht="12.75">
      <c r="B23" t="s">
        <v>506</v>
      </c>
      <c r="C23" t="s">
        <v>505</v>
      </c>
    </row>
    <row r="24" spans="1:11" ht="12.75">
      <c r="A24" s="14"/>
      <c r="B24" s="14"/>
      <c r="C24" s="14"/>
      <c r="D24" s="14"/>
      <c r="E24" s="14"/>
      <c r="F24" s="14"/>
      <c r="G24" s="14"/>
      <c r="H24" s="14"/>
      <c r="I24" s="14"/>
      <c r="J24" s="14"/>
      <c r="K24" s="14"/>
    </row>
    <row r="25" spans="1:12" ht="12.75">
      <c r="A25" s="20"/>
      <c r="B25" s="20"/>
      <c r="C25" s="20"/>
      <c r="D25" s="20"/>
      <c r="E25" s="20"/>
      <c r="F25" s="20"/>
      <c r="G25" s="20"/>
      <c r="H25" s="20"/>
      <c r="I25" s="20"/>
      <c r="J25" s="20"/>
      <c r="K25" s="20"/>
      <c r="L25" s="14"/>
    </row>
    <row r="26" spans="1:12" ht="12.75">
      <c r="A26" s="14"/>
      <c r="B26" s="14"/>
      <c r="C26" s="46" t="s">
        <v>479</v>
      </c>
      <c r="D26" s="14"/>
      <c r="E26" s="14"/>
      <c r="F26" s="14"/>
      <c r="G26" s="14"/>
      <c r="H26" s="14"/>
      <c r="I26" s="14"/>
      <c r="J26" s="14"/>
      <c r="K26" s="14"/>
      <c r="L26" s="14"/>
    </row>
    <row r="27" spans="1:11" ht="15.75">
      <c r="A27" s="321" t="s">
        <v>259</v>
      </c>
      <c r="B27" s="321"/>
      <c r="C27" s="321"/>
      <c r="D27" s="321"/>
      <c r="E27" s="321"/>
      <c r="F27" s="321"/>
      <c r="G27" s="321"/>
      <c r="H27" s="321"/>
      <c r="I27" s="321"/>
      <c r="J27" s="321"/>
      <c r="K27" s="321"/>
    </row>
    <row r="28" spans="1:11" ht="15">
      <c r="A28" s="301" t="s">
        <v>288</v>
      </c>
      <c r="B28" s="301"/>
      <c r="C28" s="301"/>
      <c r="D28" s="301"/>
      <c r="E28" s="301"/>
      <c r="F28" s="301"/>
      <c r="G28" s="301"/>
      <c r="H28" s="301"/>
      <c r="I28" s="301"/>
      <c r="J28" s="301"/>
      <c r="K28" s="301"/>
    </row>
    <row r="29" ht="12.75"/>
    <row r="30" ht="15.75">
      <c r="C30" s="227"/>
    </row>
    <row r="31" spans="3:5" ht="12.75">
      <c r="C31" s="23" t="s">
        <v>22</v>
      </c>
      <c r="D31" s="322"/>
      <c r="E31" s="323"/>
    </row>
    <row r="32" spans="3:5" ht="12.75">
      <c r="C32" s="25" t="s">
        <v>23</v>
      </c>
      <c r="D32" s="26"/>
      <c r="E32" s="24"/>
    </row>
    <row r="33" spans="3:5" ht="12.75">
      <c r="C33" s="27" t="s">
        <v>24</v>
      </c>
      <c r="D33" s="26"/>
      <c r="E33" s="24"/>
    </row>
    <row r="34" spans="3:5" ht="12.75">
      <c r="C34" s="27" t="s">
        <v>25</v>
      </c>
      <c r="D34" s="26"/>
      <c r="E34" s="24"/>
    </row>
    <row r="35" ht="12.75"/>
    <row r="36" ht="12.75"/>
    <row r="37" ht="12.75"/>
    <row r="38" ht="12.75">
      <c r="D38" s="37" t="s">
        <v>449</v>
      </c>
    </row>
    <row r="39" spans="3:4" ht="12.75">
      <c r="C39" t="s">
        <v>137</v>
      </c>
      <c r="D39" s="160"/>
    </row>
    <row r="40" spans="3:4" ht="12.75">
      <c r="C40" t="s">
        <v>448</v>
      </c>
      <c r="D40" s="159"/>
    </row>
    <row r="41" spans="3:4" ht="12.75">
      <c r="C41" t="s">
        <v>452</v>
      </c>
      <c r="D41" s="159"/>
    </row>
    <row r="42" ht="12.75"/>
    <row r="43" spans="3:4" ht="12.75">
      <c r="C43" t="s">
        <v>450</v>
      </c>
      <c r="D43" s="159"/>
    </row>
    <row r="44" spans="3:4" ht="12.75">
      <c r="C44" t="s">
        <v>451</v>
      </c>
      <c r="D44" s="159"/>
    </row>
    <row r="45" spans="3:13" ht="12.75">
      <c r="C45" t="s">
        <v>455</v>
      </c>
      <c r="D45" s="158"/>
      <c r="M45" s="140"/>
    </row>
    <row r="46" spans="3:13" ht="12.75">
      <c r="C46" t="s">
        <v>456</v>
      </c>
      <c r="D46" s="158"/>
      <c r="M46" s="140"/>
    </row>
    <row r="47" spans="3:13" ht="12.75">
      <c r="C47" t="s">
        <v>453</v>
      </c>
      <c r="D47" s="172"/>
      <c r="M47" s="140"/>
    </row>
    <row r="48" spans="3:13" ht="12.75">
      <c r="C48" t="s">
        <v>454</v>
      </c>
      <c r="D48" s="172"/>
      <c r="M48" s="120"/>
    </row>
    <row r="49" ht="12.75"/>
    <row r="50" spans="3:4" ht="12.75">
      <c r="C50" t="s">
        <v>255</v>
      </c>
      <c r="D50" s="158"/>
    </row>
    <row r="51" spans="3:4" ht="12.75">
      <c r="C51" s="9" t="s">
        <v>457</v>
      </c>
      <c r="D51" s="159"/>
    </row>
    <row r="52" spans="3:4" ht="12.75">
      <c r="C52" s="9" t="s">
        <v>99</v>
      </c>
      <c r="D52" s="158"/>
    </row>
    <row r="53" spans="3:4" ht="12.75">
      <c r="C53" s="9" t="s">
        <v>256</v>
      </c>
      <c r="D53" s="158"/>
    </row>
    <row r="54" spans="3:4" ht="12.75">
      <c r="C54" s="9"/>
      <c r="D54" s="33"/>
    </row>
    <row r="55" spans="4:10" ht="12.75">
      <c r="D55" s="316" t="s">
        <v>50</v>
      </c>
      <c r="E55" s="316"/>
      <c r="F55" s="316"/>
      <c r="G55" s="316"/>
      <c r="H55" s="316"/>
      <c r="I55" s="316"/>
      <c r="J55" s="316"/>
    </row>
    <row r="56" spans="4:10" ht="12.75">
      <c r="D56" s="279">
        <v>0</v>
      </c>
      <c r="E56" s="279">
        <v>1</v>
      </c>
      <c r="F56" s="279">
        <v>2</v>
      </c>
      <c r="G56" s="279">
        <v>3</v>
      </c>
      <c r="H56" s="279">
        <v>4</v>
      </c>
      <c r="I56" s="279">
        <v>5</v>
      </c>
      <c r="J56" s="279">
        <v>6</v>
      </c>
    </row>
    <row r="57" spans="2:10" ht="12.75">
      <c r="B57" t="s">
        <v>492</v>
      </c>
      <c r="C57" s="139" t="s">
        <v>458</v>
      </c>
      <c r="D57" s="160"/>
      <c r="E57" s="148"/>
      <c r="F57" s="148"/>
      <c r="G57" s="148"/>
      <c r="H57" s="148"/>
      <c r="I57" s="148"/>
      <c r="J57" s="148"/>
    </row>
    <row r="58" spans="3:10" ht="12.75">
      <c r="C58" s="139" t="s">
        <v>95</v>
      </c>
      <c r="D58" s="148"/>
      <c r="E58" s="148"/>
      <c r="F58" s="148"/>
      <c r="G58" s="148"/>
      <c r="H58" s="148"/>
      <c r="I58" s="148"/>
      <c r="J58" s="148"/>
    </row>
    <row r="59" spans="3:10" ht="12.75">
      <c r="C59" s="139" t="s">
        <v>459</v>
      </c>
      <c r="D59" s="148"/>
      <c r="E59" s="148"/>
      <c r="F59" s="148"/>
      <c r="G59" s="148"/>
      <c r="H59" s="148"/>
      <c r="I59" s="148"/>
      <c r="J59" s="148"/>
    </row>
    <row r="60" spans="3:10" ht="12.75">
      <c r="C60" s="139" t="s">
        <v>460</v>
      </c>
      <c r="D60" s="148"/>
      <c r="E60" s="148"/>
      <c r="F60" s="148"/>
      <c r="G60" s="148"/>
      <c r="H60" s="148"/>
      <c r="I60" s="148"/>
      <c r="J60" s="148"/>
    </row>
    <row r="61" spans="3:10" ht="12.75">
      <c r="C61" s="139" t="s">
        <v>219</v>
      </c>
      <c r="D61" s="148"/>
      <c r="E61" s="148"/>
      <c r="F61" s="148"/>
      <c r="G61" s="148"/>
      <c r="H61" s="148"/>
      <c r="I61" s="148"/>
      <c r="J61" s="148"/>
    </row>
    <row r="62" spans="3:10" ht="12.75">
      <c r="C62" s="139" t="s">
        <v>200</v>
      </c>
      <c r="D62" s="148"/>
      <c r="E62" s="148"/>
      <c r="F62" s="148"/>
      <c r="G62" s="148"/>
      <c r="H62" s="148"/>
      <c r="I62" s="148"/>
      <c r="J62" s="148"/>
    </row>
    <row r="63" spans="3:10" ht="12.75">
      <c r="C63" s="139" t="s">
        <v>75</v>
      </c>
      <c r="D63" s="148"/>
      <c r="E63" s="148"/>
      <c r="F63" s="148"/>
      <c r="G63" s="148"/>
      <c r="H63" s="148"/>
      <c r="I63" s="148"/>
      <c r="J63" s="148"/>
    </row>
    <row r="64" spans="3:10" ht="12.75">
      <c r="C64" s="139" t="s">
        <v>461</v>
      </c>
      <c r="D64" s="148"/>
      <c r="E64" s="148"/>
      <c r="F64" s="148"/>
      <c r="G64" s="148"/>
      <c r="H64" s="148"/>
      <c r="I64" s="148"/>
      <c r="J64" s="148"/>
    </row>
    <row r="65" spans="3:10" ht="12.75">
      <c r="C65" s="141" t="s">
        <v>346</v>
      </c>
      <c r="D65" s="173"/>
      <c r="E65" s="148"/>
      <c r="F65" s="148"/>
      <c r="G65" s="148"/>
      <c r="H65" s="148"/>
      <c r="I65" s="148"/>
      <c r="J65" s="148"/>
    </row>
    <row r="66" spans="3:10" ht="12.75">
      <c r="C66" s="139" t="s">
        <v>462</v>
      </c>
      <c r="D66" s="148"/>
      <c r="E66" s="148"/>
      <c r="F66" s="148"/>
      <c r="G66" s="148"/>
      <c r="H66" s="148"/>
      <c r="I66" s="148"/>
      <c r="J66" s="148"/>
    </row>
    <row r="67" spans="3:10" ht="12.75">
      <c r="C67" s="139"/>
      <c r="D67" s="163"/>
      <c r="E67" s="164"/>
      <c r="F67" s="164"/>
      <c r="G67" s="164"/>
      <c r="H67" s="164"/>
      <c r="I67" s="164"/>
      <c r="J67" s="164"/>
    </row>
    <row r="68" spans="3:10" ht="12.75">
      <c r="C68" s="139"/>
      <c r="D68" s="163"/>
      <c r="E68" s="164"/>
      <c r="F68" s="164"/>
      <c r="G68" s="164"/>
      <c r="H68" s="164"/>
      <c r="I68" s="164"/>
      <c r="J68" s="164"/>
    </row>
    <row r="69" spans="4:10" ht="12.75">
      <c r="D69" s="316" t="s">
        <v>50</v>
      </c>
      <c r="E69" s="316"/>
      <c r="F69" s="316"/>
      <c r="G69" s="316"/>
      <c r="H69" s="316"/>
      <c r="I69" s="316"/>
      <c r="J69" s="316"/>
    </row>
    <row r="70" spans="4:10" ht="12.75">
      <c r="D70" s="279">
        <v>7</v>
      </c>
      <c r="E70" s="279">
        <v>8</v>
      </c>
      <c r="F70" s="279">
        <v>9</v>
      </c>
      <c r="G70" s="279">
        <v>10</v>
      </c>
      <c r="H70" s="279">
        <v>11</v>
      </c>
      <c r="I70" s="279">
        <v>12</v>
      </c>
      <c r="J70" s="279">
        <v>13</v>
      </c>
    </row>
    <row r="71" spans="3:10" ht="12.75">
      <c r="C71" s="139" t="s">
        <v>95</v>
      </c>
      <c r="D71" s="160"/>
      <c r="E71" s="148"/>
      <c r="F71" s="148"/>
      <c r="G71" s="148"/>
      <c r="H71" s="148"/>
      <c r="I71" s="148"/>
      <c r="J71" s="148"/>
    </row>
    <row r="72" spans="3:10" ht="12.75">
      <c r="C72" s="139" t="s">
        <v>459</v>
      </c>
      <c r="D72" s="148"/>
      <c r="E72" s="148"/>
      <c r="F72" s="148"/>
      <c r="G72" s="148"/>
      <c r="H72" s="148"/>
      <c r="I72" s="148"/>
      <c r="J72" s="148"/>
    </row>
    <row r="73" spans="3:10" ht="12.75">
      <c r="C73" s="139" t="s">
        <v>460</v>
      </c>
      <c r="D73" s="148"/>
      <c r="E73" s="148"/>
      <c r="F73" s="148"/>
      <c r="G73" s="148"/>
      <c r="H73" s="148"/>
      <c r="I73" s="148"/>
      <c r="J73" s="148"/>
    </row>
    <row r="74" spans="3:10" ht="12.75">
      <c r="C74" s="139" t="s">
        <v>219</v>
      </c>
      <c r="D74" s="148"/>
      <c r="E74" s="148"/>
      <c r="F74" s="148"/>
      <c r="G74" s="148"/>
      <c r="H74" s="148"/>
      <c r="I74" s="148"/>
      <c r="J74" s="148"/>
    </row>
    <row r="75" spans="3:10" ht="12.75">
      <c r="C75" s="139" t="s">
        <v>200</v>
      </c>
      <c r="D75" s="148"/>
      <c r="E75" s="148"/>
      <c r="F75" s="148"/>
      <c r="G75" s="148"/>
      <c r="H75" s="148"/>
      <c r="I75" s="148"/>
      <c r="J75" s="148"/>
    </row>
    <row r="76" spans="3:10" ht="12.75">
      <c r="C76" s="139" t="s">
        <v>75</v>
      </c>
      <c r="D76" s="148"/>
      <c r="E76" s="148"/>
      <c r="F76" s="148"/>
      <c r="G76" s="148"/>
      <c r="H76" s="148"/>
      <c r="I76" s="148"/>
      <c r="J76" s="148"/>
    </row>
    <row r="77" spans="3:10" ht="12.75">
      <c r="C77" s="141" t="s">
        <v>346</v>
      </c>
      <c r="D77" s="148"/>
      <c r="E77" s="148"/>
      <c r="F77" s="148"/>
      <c r="G77" s="148"/>
      <c r="H77" s="148"/>
      <c r="I77" s="148"/>
      <c r="J77" s="148"/>
    </row>
    <row r="78" spans="3:10" ht="12.75">
      <c r="C78" s="139" t="s">
        <v>462</v>
      </c>
      <c r="D78" s="159"/>
      <c r="E78" s="159"/>
      <c r="F78" s="159"/>
      <c r="G78" s="159"/>
      <c r="H78" s="159"/>
      <c r="I78" s="159"/>
      <c r="J78" s="159"/>
    </row>
    <row r="79" spans="3:10" ht="12.75">
      <c r="C79" s="139"/>
      <c r="D79" s="165"/>
      <c r="E79" s="165"/>
      <c r="F79" s="165"/>
      <c r="G79" s="165"/>
      <c r="H79" s="165"/>
      <c r="I79" s="165"/>
      <c r="J79" s="165"/>
    </row>
    <row r="80" spans="4:11" ht="12.75">
      <c r="D80" s="316" t="s">
        <v>50</v>
      </c>
      <c r="E80" s="316"/>
      <c r="F80" s="316"/>
      <c r="G80" s="316"/>
      <c r="H80" s="316"/>
      <c r="I80" s="316"/>
      <c r="J80" s="316"/>
      <c r="K80" s="316"/>
    </row>
    <row r="81" spans="4:11" ht="12.75">
      <c r="D81" s="279">
        <v>14</v>
      </c>
      <c r="E81" s="279">
        <v>15</v>
      </c>
      <c r="F81" s="279">
        <v>16</v>
      </c>
      <c r="G81" s="279">
        <v>17</v>
      </c>
      <c r="H81" s="279">
        <v>18</v>
      </c>
      <c r="I81" s="279">
        <v>19</v>
      </c>
      <c r="J81" s="279">
        <v>20</v>
      </c>
      <c r="K81" s="279">
        <v>21</v>
      </c>
    </row>
    <row r="82" spans="3:11" ht="12.75">
      <c r="C82" s="139" t="s">
        <v>95</v>
      </c>
      <c r="D82" s="160"/>
      <c r="E82" s="148"/>
      <c r="F82" s="148"/>
      <c r="G82" s="148"/>
      <c r="H82" s="148"/>
      <c r="I82" s="148"/>
      <c r="J82" s="148"/>
      <c r="K82" s="148"/>
    </row>
    <row r="83" spans="3:11" ht="12.75">
      <c r="C83" s="139" t="s">
        <v>459</v>
      </c>
      <c r="D83" s="148"/>
      <c r="E83" s="148"/>
      <c r="F83" s="148"/>
      <c r="G83" s="148"/>
      <c r="H83" s="148"/>
      <c r="I83" s="148"/>
      <c r="J83" s="148"/>
      <c r="K83" s="148"/>
    </row>
    <row r="84" spans="3:11" ht="12.75">
      <c r="C84" s="139" t="s">
        <v>460</v>
      </c>
      <c r="D84" s="148"/>
      <c r="E84" s="148"/>
      <c r="F84" s="148"/>
      <c r="G84" s="148"/>
      <c r="H84" s="148"/>
      <c r="I84" s="148"/>
      <c r="J84" s="148"/>
      <c r="K84" s="148"/>
    </row>
    <row r="85" spans="3:11" ht="12.75">
      <c r="C85" s="139" t="s">
        <v>219</v>
      </c>
      <c r="D85" s="148"/>
      <c r="E85" s="148"/>
      <c r="F85" s="148"/>
      <c r="G85" s="148"/>
      <c r="H85" s="148"/>
      <c r="I85" s="148"/>
      <c r="J85" s="148"/>
      <c r="K85" s="148"/>
    </row>
    <row r="86" spans="3:11" ht="12.75">
      <c r="C86" s="139" t="s">
        <v>200</v>
      </c>
      <c r="D86" s="148"/>
      <c r="E86" s="148"/>
      <c r="F86" s="148"/>
      <c r="G86" s="148"/>
      <c r="H86" s="148"/>
      <c r="I86" s="148"/>
      <c r="J86" s="148"/>
      <c r="K86" s="148"/>
    </row>
    <row r="87" spans="3:11" ht="12.75">
      <c r="C87" s="139" t="s">
        <v>75</v>
      </c>
      <c r="D87" s="148"/>
      <c r="E87" s="148"/>
      <c r="F87" s="148"/>
      <c r="G87" s="148"/>
      <c r="H87" s="148"/>
      <c r="I87" s="148"/>
      <c r="J87" s="148"/>
      <c r="K87" s="148"/>
    </row>
    <row r="88" spans="3:11" ht="12.75">
      <c r="C88" s="141" t="s">
        <v>346</v>
      </c>
      <c r="D88" s="148"/>
      <c r="E88" s="148"/>
      <c r="F88" s="148"/>
      <c r="G88" s="148"/>
      <c r="H88" s="148"/>
      <c r="I88" s="148"/>
      <c r="J88" s="148"/>
      <c r="K88" s="148"/>
    </row>
    <row r="89" spans="3:11" ht="12.75">
      <c r="C89" s="139" t="s">
        <v>462</v>
      </c>
      <c r="D89" s="159"/>
      <c r="E89" s="159"/>
      <c r="F89" s="159"/>
      <c r="G89" s="159"/>
      <c r="H89" s="159"/>
      <c r="I89" s="159"/>
      <c r="J89" s="159"/>
      <c r="K89" s="159"/>
    </row>
    <row r="90" ht="12.75"/>
    <row r="91" ht="12.75"/>
    <row r="92" ht="12.75"/>
    <row r="93" spans="2:8" ht="12.75">
      <c r="B93" t="s">
        <v>506</v>
      </c>
      <c r="C93" s="281" t="s">
        <v>507</v>
      </c>
      <c r="D93" s="280"/>
      <c r="E93" s="280"/>
      <c r="F93" s="280"/>
      <c r="G93" s="280"/>
      <c r="H93" s="282"/>
    </row>
    <row r="94" ht="15">
      <c r="C94" s="168"/>
    </row>
    <row r="95" ht="12.75" hidden="1">
      <c r="C95" s="139"/>
    </row>
    <row r="96" ht="12.75" hidden="1">
      <c r="C96" s="139"/>
    </row>
    <row r="97" ht="12.75" hidden="1">
      <c r="C97" s="139"/>
    </row>
    <row r="98" ht="12.75" hidden="1">
      <c r="C98" s="139"/>
    </row>
    <row r="99" ht="12.75" hidden="1">
      <c r="C99" s="139"/>
    </row>
    <row r="100" ht="12.75" hidden="1">
      <c r="C100" s="139"/>
    </row>
    <row r="101" ht="12.75" hidden="1">
      <c r="C101" s="139"/>
    </row>
    <row r="102" ht="12.75" hidden="1">
      <c r="C102" s="139"/>
    </row>
    <row r="103" ht="12.75"/>
    <row r="104" ht="12.75"/>
    <row r="105" ht="12.75"/>
  </sheetData>
  <mergeCells count="10">
    <mergeCell ref="A28:K28"/>
    <mergeCell ref="A1:K1"/>
    <mergeCell ref="A2:K2"/>
    <mergeCell ref="A27:K27"/>
    <mergeCell ref="A4:K4"/>
    <mergeCell ref="A5:K5"/>
    <mergeCell ref="D55:J55"/>
    <mergeCell ref="D69:J69"/>
    <mergeCell ref="D80:K80"/>
    <mergeCell ref="D31:E31"/>
  </mergeCells>
  <hyperlinks>
    <hyperlink ref="L1" location="MAIN_MENU____Chapter_6" tooltip="Return to the Main Menu" display="Main Menu"/>
  </hyperlinks>
  <printOptions/>
  <pageMargins left="0.75" right="0.75" top="1" bottom="1" header="0.5" footer="0.5"/>
  <pageSetup horizontalDpi="300" verticalDpi="300" orientation="landscape" scale="80" r:id="rId1"/>
  <headerFooter alignWithMargins="0">
    <oddFooter xml:space="preserve">&amp;CCopyright © 2011 McGraw-Hill/Irwin </oddFooter>
  </headerFooter>
  <rowBreaks count="1" manualBreakCount="1">
    <brk id="68" max="10" man="1"/>
  </rowBreaks>
</worksheet>
</file>

<file path=xl/worksheets/sheet18.xml><?xml version="1.0" encoding="utf-8"?>
<worksheet xmlns="http://schemas.openxmlformats.org/spreadsheetml/2006/main" xmlns:r="http://schemas.openxmlformats.org/officeDocument/2006/relationships">
  <dimension ref="B2:L24"/>
  <sheetViews>
    <sheetView showGridLines="0" workbookViewId="0" topLeftCell="A1">
      <selection activeCell="A1" sqref="A1"/>
    </sheetView>
  </sheetViews>
  <sheetFormatPr defaultColWidth="9.140625" defaultRowHeight="12.75" zeroHeight="1"/>
  <cols>
    <col min="1" max="1" width="14.00390625" style="106" customWidth="1"/>
    <col min="2" max="2" width="6.421875" style="0" customWidth="1"/>
    <col min="3" max="3" width="20.00390625" style="0" customWidth="1"/>
    <col min="13" max="16384" width="0" style="0" hidden="1" customWidth="1"/>
  </cols>
  <sheetData>
    <row r="1" s="106" customFormat="1" ht="25.5" customHeight="1"/>
    <row r="2" spans="2:12" ht="12.75">
      <c r="B2" s="339" t="s">
        <v>272</v>
      </c>
      <c r="C2" s="339"/>
      <c r="D2" s="339"/>
      <c r="E2" s="339"/>
      <c r="F2" s="339"/>
      <c r="G2" s="339"/>
      <c r="H2" s="339"/>
      <c r="I2" s="339"/>
      <c r="J2" s="339"/>
      <c r="K2" s="339"/>
      <c r="L2" s="339"/>
    </row>
    <row r="3" ht="12.75">
      <c r="C3" s="34"/>
    </row>
    <row r="4" spans="4:11" ht="13.5" thickBot="1">
      <c r="D4" s="88"/>
      <c r="E4" s="88"/>
      <c r="F4" s="88"/>
      <c r="G4" s="88"/>
      <c r="H4" s="89" t="s">
        <v>193</v>
      </c>
      <c r="I4" s="88"/>
      <c r="J4" s="88"/>
      <c r="K4" s="88"/>
    </row>
    <row r="5" spans="2:11" ht="13.5" thickBot="1">
      <c r="B5" s="20"/>
      <c r="C5" s="20"/>
      <c r="D5" s="45">
        <v>0</v>
      </c>
      <c r="E5" s="45">
        <v>1</v>
      </c>
      <c r="F5" s="45">
        <v>2</v>
      </c>
      <c r="G5" s="45">
        <v>3</v>
      </c>
      <c r="H5" s="45">
        <v>4</v>
      </c>
      <c r="I5" s="45">
        <v>5</v>
      </c>
      <c r="J5" s="45">
        <v>6</v>
      </c>
      <c r="K5" s="45">
        <v>7</v>
      </c>
    </row>
    <row r="6" spans="2:11" ht="12.75">
      <c r="B6" s="102" t="s">
        <v>201</v>
      </c>
      <c r="C6" t="s">
        <v>213</v>
      </c>
      <c r="D6" s="107">
        <v>10000</v>
      </c>
      <c r="E6" s="56"/>
      <c r="F6" s="56"/>
      <c r="G6" s="56"/>
      <c r="H6" s="56"/>
      <c r="I6" s="56"/>
      <c r="J6" s="56"/>
      <c r="K6" s="107">
        <v>-1949</v>
      </c>
    </row>
    <row r="7" spans="2:11" ht="12.75">
      <c r="B7" s="102" t="s">
        <v>202</v>
      </c>
      <c r="C7" t="s">
        <v>214</v>
      </c>
      <c r="D7" s="56"/>
      <c r="E7" s="56">
        <f aca="true" t="shared" si="0" ref="E7:K7">IF(E14=0,0,D7+E14)</f>
        <v>1583.3333333333333</v>
      </c>
      <c r="F7" s="56">
        <f t="shared" si="0"/>
        <v>3166.6666666666665</v>
      </c>
      <c r="G7" s="56">
        <f t="shared" si="0"/>
        <v>4750</v>
      </c>
      <c r="H7" s="56">
        <f t="shared" si="0"/>
        <v>6333.333333333333</v>
      </c>
      <c r="I7" s="56">
        <f t="shared" si="0"/>
        <v>7916.666666666666</v>
      </c>
      <c r="J7" s="56">
        <f t="shared" si="0"/>
        <v>9500</v>
      </c>
      <c r="K7" s="56">
        <f t="shared" si="0"/>
        <v>0</v>
      </c>
    </row>
    <row r="8" spans="2:11" ht="12.75">
      <c r="B8" s="102" t="s">
        <v>203</v>
      </c>
      <c r="C8" t="s">
        <v>215</v>
      </c>
      <c r="D8" s="56">
        <f>$D6-D14</f>
        <v>10000</v>
      </c>
      <c r="E8" s="56">
        <f aca="true" t="shared" si="1" ref="E8:K8">IF(E5&gt;$G$20,0,D8-E14)</f>
        <v>8416.666666666666</v>
      </c>
      <c r="F8" s="56">
        <f t="shared" si="1"/>
        <v>6833.333333333333</v>
      </c>
      <c r="G8" s="56">
        <f t="shared" si="1"/>
        <v>5250</v>
      </c>
      <c r="H8" s="56">
        <f t="shared" si="1"/>
        <v>3666.666666666667</v>
      </c>
      <c r="I8" s="56">
        <f t="shared" si="1"/>
        <v>2083.333333333334</v>
      </c>
      <c r="J8" s="56">
        <f t="shared" si="1"/>
        <v>500.0000000000007</v>
      </c>
      <c r="K8" s="56">
        <f t="shared" si="1"/>
        <v>0</v>
      </c>
    </row>
    <row r="9" spans="2:11" ht="12.75">
      <c r="B9" s="102" t="s">
        <v>204</v>
      </c>
      <c r="C9" t="s">
        <v>216</v>
      </c>
      <c r="D9" s="56"/>
      <c r="E9" s="107">
        <v>550</v>
      </c>
      <c r="F9" s="107">
        <v>1289</v>
      </c>
      <c r="G9" s="107">
        <v>3261</v>
      </c>
      <c r="H9" s="107">
        <v>4890</v>
      </c>
      <c r="I9" s="107">
        <v>3583</v>
      </c>
      <c r="J9" s="107">
        <v>2002</v>
      </c>
      <c r="K9" s="107">
        <v>0</v>
      </c>
    </row>
    <row r="10" spans="2:11" ht="12.75">
      <c r="B10" s="102" t="s">
        <v>205</v>
      </c>
      <c r="C10" t="s">
        <v>217</v>
      </c>
      <c r="D10" s="56"/>
      <c r="E10" s="56">
        <f aca="true" t="shared" si="2" ref="E10:K10">SUM(E8:E9)</f>
        <v>8966.666666666666</v>
      </c>
      <c r="F10" s="56">
        <f t="shared" si="2"/>
        <v>8122.333333333333</v>
      </c>
      <c r="G10" s="56">
        <f t="shared" si="2"/>
        <v>8511</v>
      </c>
      <c r="H10" s="56">
        <f t="shared" si="2"/>
        <v>8556.666666666668</v>
      </c>
      <c r="I10" s="56">
        <f t="shared" si="2"/>
        <v>5666.333333333334</v>
      </c>
      <c r="J10" s="56">
        <f t="shared" si="2"/>
        <v>2502.000000000001</v>
      </c>
      <c r="K10" s="56">
        <f t="shared" si="2"/>
        <v>0</v>
      </c>
    </row>
    <row r="11" spans="2:11" ht="12.75">
      <c r="B11" s="102" t="s">
        <v>206</v>
      </c>
      <c r="C11" t="s">
        <v>131</v>
      </c>
      <c r="D11" s="107"/>
      <c r="E11" s="107">
        <v>523</v>
      </c>
      <c r="F11" s="107">
        <v>12887</v>
      </c>
      <c r="G11" s="107">
        <v>32610</v>
      </c>
      <c r="H11" s="107">
        <v>48901</v>
      </c>
      <c r="I11" s="107">
        <v>35834</v>
      </c>
      <c r="J11" s="107">
        <v>19717</v>
      </c>
      <c r="K11" s="107"/>
    </row>
    <row r="12" spans="2:11" ht="12.75">
      <c r="B12" s="102" t="s">
        <v>208</v>
      </c>
      <c r="C12" t="s">
        <v>196</v>
      </c>
      <c r="D12" s="107"/>
      <c r="E12" s="107">
        <v>837</v>
      </c>
      <c r="F12" s="107">
        <v>7729</v>
      </c>
      <c r="G12" s="107">
        <v>19552</v>
      </c>
      <c r="H12" s="107">
        <v>29345</v>
      </c>
      <c r="I12" s="107">
        <v>21492</v>
      </c>
      <c r="J12" s="107">
        <v>11830</v>
      </c>
      <c r="K12" s="107"/>
    </row>
    <row r="13" spans="2:11" ht="12.75">
      <c r="B13" s="102" t="s">
        <v>210</v>
      </c>
      <c r="C13" t="s">
        <v>197</v>
      </c>
      <c r="D13" s="107">
        <v>4000</v>
      </c>
      <c r="E13" s="107">
        <v>2200</v>
      </c>
      <c r="F13" s="107">
        <v>1210</v>
      </c>
      <c r="G13" s="107">
        <v>1331</v>
      </c>
      <c r="H13" s="107">
        <v>1464</v>
      </c>
      <c r="I13" s="107">
        <v>1611</v>
      </c>
      <c r="J13" s="107">
        <v>1772</v>
      </c>
      <c r="K13" s="107"/>
    </row>
    <row r="14" spans="2:11" ht="12.75">
      <c r="B14" s="102" t="s">
        <v>211</v>
      </c>
      <c r="C14" t="s">
        <v>52</v>
      </c>
      <c r="D14" s="56"/>
      <c r="E14" s="56">
        <f aca="true" t="shared" si="3" ref="E14:K14">IF(E5&gt;$G$20,0,($D$6-$G$21)/$G$20)</f>
        <v>1583.3333333333333</v>
      </c>
      <c r="F14" s="56">
        <f t="shared" si="3"/>
        <v>1583.3333333333333</v>
      </c>
      <c r="G14" s="56">
        <f t="shared" si="3"/>
        <v>1583.3333333333333</v>
      </c>
      <c r="H14" s="56">
        <f t="shared" si="3"/>
        <v>1583.3333333333333</v>
      </c>
      <c r="I14" s="56">
        <f t="shared" si="3"/>
        <v>1583.3333333333333</v>
      </c>
      <c r="J14" s="56">
        <f t="shared" si="3"/>
        <v>1583.3333333333333</v>
      </c>
      <c r="K14" s="56">
        <f t="shared" si="3"/>
        <v>0</v>
      </c>
    </row>
    <row r="15" spans="2:11" ht="12.75">
      <c r="B15" s="102" t="s">
        <v>218</v>
      </c>
      <c r="C15" t="s">
        <v>219</v>
      </c>
      <c r="D15" s="56">
        <f aca="true" t="shared" si="4" ref="D15:J15">+D11-D12-D13-D14</f>
        <v>-4000</v>
      </c>
      <c r="E15" s="56">
        <f t="shared" si="4"/>
        <v>-4097.333333333333</v>
      </c>
      <c r="F15" s="56">
        <f t="shared" si="4"/>
        <v>2364.666666666667</v>
      </c>
      <c r="G15" s="56">
        <f t="shared" si="4"/>
        <v>10143.666666666666</v>
      </c>
      <c r="H15" s="56">
        <f t="shared" si="4"/>
        <v>16508.666666666668</v>
      </c>
      <c r="I15" s="56">
        <f t="shared" si="4"/>
        <v>11147.666666666666</v>
      </c>
      <c r="J15" s="56">
        <f t="shared" si="4"/>
        <v>4531.666666666667</v>
      </c>
      <c r="K15" s="56">
        <f>-K6-J8</f>
        <v>1448.9999999999993</v>
      </c>
    </row>
    <row r="16" spans="2:11" ht="12.75">
      <c r="B16" s="102" t="s">
        <v>220</v>
      </c>
      <c r="C16" t="s">
        <v>200</v>
      </c>
      <c r="D16" s="56">
        <f aca="true" t="shared" si="5" ref="D16:K16">0.01*$G$22*D15</f>
        <v>-1400.0000000000002</v>
      </c>
      <c r="E16" s="56">
        <f t="shared" si="5"/>
        <v>-1434.0666666666666</v>
      </c>
      <c r="F16" s="56">
        <f t="shared" si="5"/>
        <v>827.6333333333336</v>
      </c>
      <c r="G16" s="56">
        <f t="shared" si="5"/>
        <v>3550.2833333333333</v>
      </c>
      <c r="H16" s="56">
        <f t="shared" si="5"/>
        <v>5778.033333333335</v>
      </c>
      <c r="I16" s="56">
        <f t="shared" si="5"/>
        <v>3901.6833333333334</v>
      </c>
      <c r="J16" s="56">
        <f t="shared" si="5"/>
        <v>1586.0833333333335</v>
      </c>
      <c r="K16" s="56">
        <f t="shared" si="5"/>
        <v>507.1499999999998</v>
      </c>
    </row>
    <row r="17" spans="2:11" ht="12.75">
      <c r="B17" s="102" t="s">
        <v>221</v>
      </c>
      <c r="C17" t="s">
        <v>222</v>
      </c>
      <c r="D17" s="56">
        <f aca="true" t="shared" si="6" ref="D17:K17">+D15-D16</f>
        <v>-2600</v>
      </c>
      <c r="E17" s="56">
        <f t="shared" si="6"/>
        <v>-2663.2666666666664</v>
      </c>
      <c r="F17" s="56">
        <f t="shared" si="6"/>
        <v>1537.0333333333333</v>
      </c>
      <c r="G17" s="56">
        <f t="shared" si="6"/>
        <v>6593.383333333333</v>
      </c>
      <c r="H17" s="56">
        <f t="shared" si="6"/>
        <v>10730.633333333333</v>
      </c>
      <c r="I17" s="56">
        <f t="shared" si="6"/>
        <v>7245.983333333333</v>
      </c>
      <c r="J17" s="56">
        <f t="shared" si="6"/>
        <v>2945.5833333333335</v>
      </c>
      <c r="K17" s="56">
        <f t="shared" si="6"/>
        <v>941.8499999999995</v>
      </c>
    </row>
    <row r="18" spans="4:11" ht="12.75">
      <c r="D18" s="104"/>
      <c r="E18" s="104"/>
      <c r="F18" s="104"/>
      <c r="G18" s="104"/>
      <c r="H18" s="104"/>
      <c r="I18" s="104"/>
      <c r="J18" s="104"/>
      <c r="K18" s="104"/>
    </row>
    <row r="19" spans="2:11" ht="12.75">
      <c r="B19" t="s">
        <v>223</v>
      </c>
      <c r="E19" s="104"/>
      <c r="F19" s="104"/>
      <c r="G19" s="104"/>
      <c r="H19" s="104"/>
      <c r="I19" s="104"/>
      <c r="J19" s="104"/>
      <c r="K19" s="104"/>
    </row>
    <row r="20" spans="3:11" ht="12.75">
      <c r="C20" t="s">
        <v>224</v>
      </c>
      <c r="E20" s="104"/>
      <c r="F20" s="104"/>
      <c r="G20" s="99">
        <v>6</v>
      </c>
      <c r="H20" s="104"/>
      <c r="I20" s="104"/>
      <c r="J20" s="104"/>
      <c r="K20" s="104"/>
    </row>
    <row r="21" spans="3:11" ht="12.75">
      <c r="C21" t="s">
        <v>225</v>
      </c>
      <c r="E21" s="104"/>
      <c r="F21" s="104"/>
      <c r="G21" s="99">
        <v>500</v>
      </c>
      <c r="H21" s="104"/>
      <c r="I21" s="104"/>
      <c r="J21" s="104"/>
      <c r="K21" s="104"/>
    </row>
    <row r="22" spans="3:11" ht="12.75">
      <c r="C22" t="s">
        <v>192</v>
      </c>
      <c r="E22" s="104"/>
      <c r="F22" s="104"/>
      <c r="G22" s="99">
        <v>35</v>
      </c>
      <c r="H22" s="104"/>
      <c r="I22" s="104"/>
      <c r="J22" s="104"/>
      <c r="K22" s="104"/>
    </row>
    <row r="23" spans="5:11" ht="12.75">
      <c r="E23" s="104"/>
      <c r="F23" s="104"/>
      <c r="G23" s="104"/>
      <c r="H23" s="104"/>
      <c r="I23" s="104"/>
      <c r="J23" s="104"/>
      <c r="K23" s="104"/>
    </row>
    <row r="24" spans="4:11" ht="12.75" hidden="1">
      <c r="D24" s="104"/>
      <c r="E24" s="104"/>
      <c r="F24" s="104"/>
      <c r="G24" s="104"/>
      <c r="H24" s="104"/>
      <c r="I24" s="104"/>
      <c r="J24" s="104"/>
      <c r="K24" s="104"/>
    </row>
  </sheetData>
  <sheetProtection sheet="1" objects="1" scenarios="1"/>
  <mergeCells count="1">
    <mergeCell ref="B2:L2"/>
  </mergeCells>
  <dataValidations count="4">
    <dataValidation type="decimal" operator="greaterThanOrEqual" allowBlank="1" showInputMessage="1" showErrorMessage="1" sqref="D6 E7:K7 D8:K8 E9:K9 E11:H11 D12 D9 D11:K12 D13:K13 G21">
      <formula1>0</formula1>
    </dataValidation>
    <dataValidation type="decimal" operator="lessThanOrEqual" allowBlank="1" showInputMessage="1" showErrorMessage="1" sqref="G20">
      <formula1>6</formula1>
    </dataValidation>
    <dataValidation type="decimal" allowBlank="1" showInputMessage="1" showErrorMessage="1" sqref="G22">
      <formula1>0</formula1>
      <formula2>100</formula2>
    </dataValidation>
    <dataValidation type="decimal" operator="lessThanOrEqual" allowBlank="1" showInputMessage="1" showErrorMessage="1" sqref="K6">
      <formula1>0</formula1>
    </dataValidation>
  </dataValidations>
  <printOptions/>
  <pageMargins left="0.75" right="0.75" top="1" bottom="1" header="0.5" footer="0.5"/>
  <pageSetup horizontalDpi="300" verticalDpi="300" orientation="landscape" r:id="rId1"/>
  <headerFooter alignWithMargins="0">
    <oddFooter xml:space="preserve">&amp;CCopyright © 2011 McGraw-Hill/Irwin </oddFooter>
  </headerFooter>
</worksheet>
</file>

<file path=xl/worksheets/sheet19.xml><?xml version="1.0" encoding="utf-8"?>
<worksheet xmlns="http://schemas.openxmlformats.org/spreadsheetml/2006/main" xmlns:r="http://schemas.openxmlformats.org/officeDocument/2006/relationships">
  <dimension ref="B2:L21"/>
  <sheetViews>
    <sheetView showGridLines="0" workbookViewId="0" topLeftCell="A1">
      <selection activeCell="A1" sqref="A1"/>
    </sheetView>
  </sheetViews>
  <sheetFormatPr defaultColWidth="9.140625" defaultRowHeight="12.75" zeroHeight="1"/>
  <cols>
    <col min="1" max="1" width="8.7109375" style="106" customWidth="1"/>
    <col min="2" max="2" width="6.28125" style="0" customWidth="1"/>
    <col min="3" max="3" width="32.8515625" style="0" customWidth="1"/>
    <col min="13" max="16384" width="0" style="0" hidden="1" customWidth="1"/>
  </cols>
  <sheetData>
    <row r="1" s="106" customFormat="1" ht="29.25" customHeight="1"/>
    <row r="2" spans="2:12" ht="12.75">
      <c r="B2" s="339" t="s">
        <v>273</v>
      </c>
      <c r="C2" s="339"/>
      <c r="D2" s="339"/>
      <c r="E2" s="339"/>
      <c r="F2" s="339"/>
      <c r="G2" s="339"/>
      <c r="H2" s="339"/>
      <c r="I2" s="339"/>
      <c r="J2" s="339"/>
      <c r="K2" s="339"/>
      <c r="L2" s="339"/>
    </row>
    <row r="3" spans="3:7" ht="12.75">
      <c r="C3" s="108"/>
      <c r="D3" s="108"/>
      <c r="E3" s="108"/>
      <c r="F3" s="108"/>
      <c r="G3" s="108"/>
    </row>
    <row r="4" spans="4:11" ht="13.5" thickBot="1">
      <c r="D4" s="109"/>
      <c r="E4" s="109"/>
      <c r="F4" s="109"/>
      <c r="G4" s="109"/>
      <c r="H4" s="89" t="s">
        <v>193</v>
      </c>
      <c r="I4" s="109"/>
      <c r="J4" s="109"/>
      <c r="K4" s="109"/>
    </row>
    <row r="5" spans="4:11" ht="13.5" thickBot="1">
      <c r="D5" s="110">
        <v>0</v>
      </c>
      <c r="E5" s="110">
        <v>1</v>
      </c>
      <c r="F5" s="110">
        <v>2</v>
      </c>
      <c r="G5" s="110">
        <v>3</v>
      </c>
      <c r="H5" s="110">
        <v>4</v>
      </c>
      <c r="I5" s="110">
        <v>5</v>
      </c>
      <c r="J5" s="110">
        <v>6</v>
      </c>
      <c r="K5" s="110">
        <v>7</v>
      </c>
    </row>
    <row r="6" ht="12.75"/>
    <row r="7" spans="2:11" ht="12.75">
      <c r="B7" s="102">
        <v>1</v>
      </c>
      <c r="C7" t="s">
        <v>226</v>
      </c>
      <c r="D7" s="56">
        <v>-10000</v>
      </c>
      <c r="E7" s="56">
        <v>0</v>
      </c>
      <c r="F7" s="56">
        <v>0</v>
      </c>
      <c r="G7" s="56">
        <v>0</v>
      </c>
      <c r="H7" s="56">
        <v>0</v>
      </c>
      <c r="I7" s="56">
        <v>0</v>
      </c>
      <c r="J7" s="56">
        <v>0</v>
      </c>
      <c r="K7" s="56">
        <v>1442</v>
      </c>
    </row>
    <row r="8" spans="2:11" ht="12.75">
      <c r="B8" s="102" t="s">
        <v>202</v>
      </c>
      <c r="C8" t="s">
        <v>207</v>
      </c>
      <c r="D8" s="56"/>
      <c r="E8" s="56">
        <v>-550</v>
      </c>
      <c r="F8" s="56">
        <v>-739</v>
      </c>
      <c r="G8" s="56">
        <v>-1972</v>
      </c>
      <c r="H8" s="56">
        <v>-1629</v>
      </c>
      <c r="I8" s="56">
        <v>1307</v>
      </c>
      <c r="J8" s="56">
        <v>1581</v>
      </c>
      <c r="K8" s="56">
        <v>2002</v>
      </c>
    </row>
    <row r="9" spans="2:11" ht="12.75">
      <c r="B9" s="102" t="s">
        <v>203</v>
      </c>
      <c r="C9" t="s">
        <v>265</v>
      </c>
      <c r="D9" s="56">
        <v>0</v>
      </c>
      <c r="E9" s="56">
        <v>523</v>
      </c>
      <c r="F9" s="56">
        <v>12887</v>
      </c>
      <c r="G9" s="56">
        <v>32610</v>
      </c>
      <c r="H9" s="56">
        <v>48901</v>
      </c>
      <c r="I9" s="56">
        <v>35834</v>
      </c>
      <c r="J9" s="56">
        <v>19717</v>
      </c>
      <c r="K9" s="56">
        <v>0</v>
      </c>
    </row>
    <row r="10" spans="2:11" ht="12.75">
      <c r="B10" s="102" t="s">
        <v>204</v>
      </c>
      <c r="C10" t="s">
        <v>266</v>
      </c>
      <c r="D10" s="56">
        <v>0</v>
      </c>
      <c r="E10" s="56">
        <v>837</v>
      </c>
      <c r="F10" s="56">
        <v>7729</v>
      </c>
      <c r="G10" s="56">
        <v>19552</v>
      </c>
      <c r="H10" s="56">
        <v>29345</v>
      </c>
      <c r="I10" s="56">
        <v>21492</v>
      </c>
      <c r="J10" s="56">
        <v>11830</v>
      </c>
      <c r="K10" s="56">
        <v>0</v>
      </c>
    </row>
    <row r="11" spans="2:11" ht="12.75">
      <c r="B11" s="102" t="s">
        <v>205</v>
      </c>
      <c r="C11" t="s">
        <v>267</v>
      </c>
      <c r="D11" s="56">
        <v>4000</v>
      </c>
      <c r="E11" s="56">
        <v>2200</v>
      </c>
      <c r="F11" s="56">
        <v>1210</v>
      </c>
      <c r="G11" s="56">
        <v>1331</v>
      </c>
      <c r="H11" s="56">
        <v>1464</v>
      </c>
      <c r="I11" s="56">
        <v>1611</v>
      </c>
      <c r="J11" s="56">
        <v>1772</v>
      </c>
      <c r="K11" s="56">
        <v>0</v>
      </c>
    </row>
    <row r="12" spans="2:11" ht="12.75">
      <c r="B12" s="102" t="s">
        <v>206</v>
      </c>
      <c r="C12" t="s">
        <v>268</v>
      </c>
      <c r="D12" s="56">
        <v>-1400</v>
      </c>
      <c r="E12" s="56">
        <v>-1434.0666666666666</v>
      </c>
      <c r="F12" s="56">
        <v>827.6333333333336</v>
      </c>
      <c r="G12" s="56">
        <v>3550.2833333333333</v>
      </c>
      <c r="H12" s="56">
        <v>5778.033333333335</v>
      </c>
      <c r="I12" s="56">
        <v>3901.6833333333334</v>
      </c>
      <c r="J12" s="56">
        <v>1586.0833333333335</v>
      </c>
      <c r="K12" s="56"/>
    </row>
    <row r="13" spans="2:11" ht="12.75">
      <c r="B13" s="37">
        <v>7</v>
      </c>
      <c r="C13" t="s">
        <v>269</v>
      </c>
      <c r="D13" s="56">
        <f aca="true" t="shared" si="0" ref="D13:J13">+D9-D10-D11-D12</f>
        <v>-2600</v>
      </c>
      <c r="E13" s="56">
        <f t="shared" si="0"/>
        <v>-1079.9333333333334</v>
      </c>
      <c r="F13" s="56">
        <f t="shared" si="0"/>
        <v>3120.3666666666663</v>
      </c>
      <c r="G13" s="56">
        <f t="shared" si="0"/>
        <v>8176.716666666667</v>
      </c>
      <c r="H13" s="56">
        <f t="shared" si="0"/>
        <v>12313.966666666665</v>
      </c>
      <c r="I13" s="56">
        <f t="shared" si="0"/>
        <v>8829.316666666666</v>
      </c>
      <c r="J13" s="56">
        <f t="shared" si="0"/>
        <v>4528.916666666666</v>
      </c>
      <c r="K13" s="56"/>
    </row>
    <row r="14" spans="2:11" ht="12.75">
      <c r="B14" s="102" t="s">
        <v>210</v>
      </c>
      <c r="C14" t="s">
        <v>270</v>
      </c>
      <c r="D14" s="56">
        <f aca="true" t="shared" si="1" ref="D14:K14">+D13+D8+D7</f>
        <v>-12600</v>
      </c>
      <c r="E14" s="56">
        <f t="shared" si="1"/>
        <v>-1629.9333333333334</v>
      </c>
      <c r="F14" s="56">
        <f t="shared" si="1"/>
        <v>2381.3666666666663</v>
      </c>
      <c r="G14" s="56">
        <f t="shared" si="1"/>
        <v>6204.716666666667</v>
      </c>
      <c r="H14" s="56">
        <f t="shared" si="1"/>
        <v>10684.966666666665</v>
      </c>
      <c r="I14" s="56">
        <f t="shared" si="1"/>
        <v>10136.316666666666</v>
      </c>
      <c r="J14" s="56">
        <f t="shared" si="1"/>
        <v>6109.916666666666</v>
      </c>
      <c r="K14" s="56">
        <f t="shared" si="1"/>
        <v>3444</v>
      </c>
    </row>
    <row r="15" spans="2:11" ht="12.75">
      <c r="B15" s="102" t="s">
        <v>211</v>
      </c>
      <c r="C15" t="s">
        <v>104</v>
      </c>
      <c r="D15" s="56">
        <f aca="true" t="shared" si="2" ref="D15:K15">D14/((1+0.01*$D$19)^D5)</f>
        <v>-12600</v>
      </c>
      <c r="E15" s="56">
        <f t="shared" si="2"/>
        <v>-1358.2777777777778</v>
      </c>
      <c r="F15" s="56">
        <f t="shared" si="2"/>
        <v>1653.7268518518517</v>
      </c>
      <c r="G15" s="56">
        <f t="shared" si="2"/>
        <v>3590.6925154320993</v>
      </c>
      <c r="H15" s="56">
        <f t="shared" si="2"/>
        <v>5152.858153292181</v>
      </c>
      <c r="I15" s="56">
        <f t="shared" si="2"/>
        <v>4073.558331189986</v>
      </c>
      <c r="J15" s="56">
        <f t="shared" si="2"/>
        <v>2046.1987293524235</v>
      </c>
      <c r="K15" s="56">
        <f t="shared" si="2"/>
        <v>961.1571930727024</v>
      </c>
    </row>
    <row r="16" spans="2:11" ht="12.75">
      <c r="B16" s="102"/>
      <c r="E16" s="56"/>
      <c r="F16" s="56"/>
      <c r="G16" s="56"/>
      <c r="H16" s="56"/>
      <c r="I16" s="56"/>
      <c r="J16" s="56"/>
      <c r="K16" s="56"/>
    </row>
    <row r="17" spans="2:4" ht="12.75">
      <c r="B17" s="102"/>
      <c r="C17" t="s">
        <v>105</v>
      </c>
      <c r="D17" s="103">
        <f>SUM(D15:K15)</f>
        <v>3519.913996413467</v>
      </c>
    </row>
    <row r="18" ht="12.75">
      <c r="B18" s="102"/>
    </row>
    <row r="19" spans="3:4" ht="12.75">
      <c r="C19" t="s">
        <v>212</v>
      </c>
      <c r="D19" s="99">
        <v>20</v>
      </c>
    </row>
    <row r="20" spans="2:12" ht="13.5" thickBot="1">
      <c r="B20" s="14"/>
      <c r="C20" s="14"/>
      <c r="D20" s="111"/>
      <c r="E20" s="112"/>
      <c r="F20" s="14"/>
      <c r="G20" s="14"/>
      <c r="H20" s="14"/>
      <c r="I20" s="14"/>
      <c r="J20" s="14"/>
      <c r="K20" s="14"/>
      <c r="L20" s="14"/>
    </row>
    <row r="21" spans="2:12" ht="13.5" thickBot="1">
      <c r="B21" s="340" t="s">
        <v>274</v>
      </c>
      <c r="C21" s="341"/>
      <c r="D21" s="341"/>
      <c r="E21" s="342"/>
      <c r="F21" s="113"/>
      <c r="G21" s="113"/>
      <c r="H21" s="113"/>
      <c r="I21" s="113"/>
      <c r="J21" s="113"/>
      <c r="K21" s="113"/>
      <c r="L21" s="113"/>
    </row>
    <row r="22" ht="12.75"/>
    <row r="23" ht="12.75"/>
    <row r="24" ht="12.75"/>
  </sheetData>
  <sheetProtection/>
  <mergeCells count="2">
    <mergeCell ref="B2:L2"/>
    <mergeCell ref="B21:E21"/>
  </mergeCells>
  <dataValidations count="1">
    <dataValidation type="decimal" allowBlank="1" showInputMessage="1" showErrorMessage="1" sqref="D19:D20">
      <formula1>0</formula1>
      <formula2>100</formula2>
    </dataValidation>
  </dataValidations>
  <printOptions/>
  <pageMargins left="0.75" right="0.75" top="1" bottom="1" header="0.5" footer="0.5"/>
  <pageSetup horizontalDpi="300" verticalDpi="300" orientation="landscape" scale="92" r:id="rId1"/>
  <headerFooter alignWithMargins="0">
    <oddFooter xml:space="preserve">&amp;CCopyright © 2011 McGraw-Hill/Irwin </oddFooter>
  </headerFooter>
</worksheet>
</file>

<file path=xl/worksheets/sheet2.xml><?xml version="1.0" encoding="utf-8"?>
<worksheet xmlns="http://schemas.openxmlformats.org/spreadsheetml/2006/main" xmlns:r="http://schemas.openxmlformats.org/officeDocument/2006/relationships">
  <dimension ref="A1:K64"/>
  <sheetViews>
    <sheetView showGridLines="0" zoomScalePageLayoutView="0" workbookViewId="0" topLeftCell="A1">
      <selection activeCell="A1" sqref="A1:J1"/>
    </sheetView>
  </sheetViews>
  <sheetFormatPr defaultColWidth="0" defaultRowHeight="12.75"/>
  <cols>
    <col min="1" max="1" width="9.140625" style="60" customWidth="1"/>
    <col min="2" max="2" width="15.00390625" style="60" customWidth="1"/>
    <col min="3" max="5" width="12.7109375" style="60" customWidth="1"/>
    <col min="6" max="6" width="11.28125" style="60" customWidth="1"/>
    <col min="7" max="8" width="12.7109375" style="60" customWidth="1"/>
    <col min="9" max="10" width="9.140625" style="60" customWidth="1"/>
    <col min="11" max="11" width="11.8515625" style="221" customWidth="1"/>
    <col min="12" max="16384" width="0" style="60" hidden="1" customWidth="1"/>
  </cols>
  <sheetData>
    <row r="1" spans="1:11" ht="29.25" customHeight="1">
      <c r="A1" s="313" t="s">
        <v>514</v>
      </c>
      <c r="B1" s="313"/>
      <c r="C1" s="313"/>
      <c r="D1" s="313"/>
      <c r="E1" s="313"/>
      <c r="F1" s="313"/>
      <c r="G1" s="313"/>
      <c r="H1" s="313"/>
      <c r="I1" s="313"/>
      <c r="J1" s="313"/>
      <c r="K1" s="8" t="s">
        <v>2</v>
      </c>
    </row>
    <row r="2" spans="1:10" ht="30" customHeight="1">
      <c r="A2" s="314" t="s">
        <v>512</v>
      </c>
      <c r="B2" s="314"/>
      <c r="C2" s="314"/>
      <c r="D2" s="314"/>
      <c r="E2" s="314"/>
      <c r="F2" s="314"/>
      <c r="G2" s="314"/>
      <c r="H2" s="314"/>
      <c r="I2" s="314"/>
      <c r="J2" s="314"/>
    </row>
    <row r="3" spans="2:10" ht="15">
      <c r="B3" s="61"/>
      <c r="C3" s="61"/>
      <c r="D3" s="61"/>
      <c r="E3" s="61"/>
      <c r="F3" s="61"/>
      <c r="G3" s="61"/>
      <c r="H3" s="61"/>
      <c r="I3" s="61"/>
      <c r="J3" s="61"/>
    </row>
    <row r="4" spans="1:10" ht="12.75" customHeight="1">
      <c r="A4" s="315" t="s">
        <v>0</v>
      </c>
      <c r="B4" s="315"/>
      <c r="C4" s="315"/>
      <c r="D4" s="315"/>
      <c r="E4" s="315"/>
      <c r="F4" s="315"/>
      <c r="G4" s="315"/>
      <c r="H4" s="315"/>
      <c r="I4" s="315"/>
      <c r="J4" s="315"/>
    </row>
    <row r="6" spans="4:5" ht="15">
      <c r="D6" s="312" t="s">
        <v>3</v>
      </c>
      <c r="E6" s="312"/>
    </row>
    <row r="7" spans="4:5" ht="15">
      <c r="D7" s="312" t="s">
        <v>4</v>
      </c>
      <c r="E7" s="312"/>
    </row>
    <row r="8" spans="4:5" ht="15">
      <c r="D8" s="312" t="s">
        <v>5</v>
      </c>
      <c r="E8" s="312"/>
    </row>
    <row r="9" spans="4:5" ht="15">
      <c r="D9" s="312" t="s">
        <v>6</v>
      </c>
      <c r="E9" s="312"/>
    </row>
    <row r="10" spans="4:5" ht="15">
      <c r="D10" s="312" t="s">
        <v>186</v>
      </c>
      <c r="E10" s="312"/>
    </row>
    <row r="12" spans="2:11" ht="15">
      <c r="B12" s="63" t="s">
        <v>3</v>
      </c>
      <c r="C12" s="64"/>
      <c r="D12" s="64"/>
      <c r="E12" s="64"/>
      <c r="F12" s="64"/>
      <c r="G12" s="64"/>
      <c r="H12" s="64"/>
      <c r="K12" s="222" t="s">
        <v>7</v>
      </c>
    </row>
    <row r="13" spans="2:8" ht="15">
      <c r="B13" s="62"/>
      <c r="C13" s="64"/>
      <c r="D13" s="64"/>
      <c r="E13" s="64"/>
      <c r="F13" s="64"/>
      <c r="G13" s="64"/>
      <c r="H13" s="64"/>
    </row>
    <row r="14" spans="2:11" ht="15">
      <c r="B14" s="310" t="s">
        <v>515</v>
      </c>
      <c r="C14" s="310"/>
      <c r="D14" s="310"/>
      <c r="E14" s="310"/>
      <c r="F14" s="310"/>
      <c r="G14" s="310"/>
      <c r="H14" s="310"/>
      <c r="I14" s="66"/>
      <c r="J14" s="66"/>
      <c r="K14" s="223"/>
    </row>
    <row r="15" spans="2:11" ht="15">
      <c r="B15" s="310" t="s">
        <v>8</v>
      </c>
      <c r="C15" s="310"/>
      <c r="D15" s="310"/>
      <c r="E15" s="310"/>
      <c r="F15" s="310"/>
      <c r="G15" s="310"/>
      <c r="H15" s="310"/>
      <c r="I15" s="66"/>
      <c r="J15" s="66"/>
      <c r="K15" s="223"/>
    </row>
    <row r="16" spans="2:11" ht="15">
      <c r="B16" s="310" t="s">
        <v>9</v>
      </c>
      <c r="C16" s="310"/>
      <c r="D16" s="310"/>
      <c r="E16" s="310"/>
      <c r="F16" s="310"/>
      <c r="G16" s="310"/>
      <c r="H16" s="310"/>
      <c r="I16" s="66"/>
      <c r="J16" s="66"/>
      <c r="K16" s="223"/>
    </row>
    <row r="17" spans="2:11" ht="15">
      <c r="B17" s="310" t="s">
        <v>10</v>
      </c>
      <c r="C17" s="310"/>
      <c r="D17" s="310"/>
      <c r="E17" s="310"/>
      <c r="F17" s="310"/>
      <c r="G17" s="310"/>
      <c r="H17" s="310"/>
      <c r="I17" s="66"/>
      <c r="J17" s="66"/>
      <c r="K17" s="223"/>
    </row>
    <row r="18" spans="2:11" ht="15">
      <c r="B18" s="310" t="s">
        <v>11</v>
      </c>
      <c r="C18" s="310"/>
      <c r="D18" s="310"/>
      <c r="E18" s="310"/>
      <c r="F18" s="310"/>
      <c r="G18" s="310"/>
      <c r="H18" s="310"/>
      <c r="I18" s="66"/>
      <c r="J18" s="66"/>
      <c r="K18" s="223"/>
    </row>
    <row r="19" spans="2:11" ht="15">
      <c r="B19" s="310" t="s">
        <v>12</v>
      </c>
      <c r="C19" s="310"/>
      <c r="D19" s="310"/>
      <c r="E19" s="310"/>
      <c r="F19" s="310"/>
      <c r="G19" s="310"/>
      <c r="H19" s="310"/>
      <c r="I19" s="66"/>
      <c r="J19" s="66"/>
      <c r="K19" s="223"/>
    </row>
    <row r="20" spans="2:11" ht="15">
      <c r="B20" s="62"/>
      <c r="C20" s="64"/>
      <c r="D20" s="67"/>
      <c r="E20" s="67"/>
      <c r="F20" s="67"/>
      <c r="G20" s="67"/>
      <c r="H20" s="67"/>
      <c r="I20" s="66"/>
      <c r="J20" s="66"/>
      <c r="K20" s="223"/>
    </row>
    <row r="21" spans="2:11" ht="15">
      <c r="B21" s="310" t="s">
        <v>13</v>
      </c>
      <c r="C21" s="310"/>
      <c r="D21" s="310"/>
      <c r="E21" s="310"/>
      <c r="F21" s="310"/>
      <c r="G21" s="310"/>
      <c r="H21" s="310"/>
      <c r="I21" s="66"/>
      <c r="J21" s="66"/>
      <c r="K21" s="223"/>
    </row>
    <row r="22" spans="2:11" ht="15">
      <c r="B22" s="310" t="s">
        <v>14</v>
      </c>
      <c r="C22" s="310"/>
      <c r="D22" s="310"/>
      <c r="E22" s="310"/>
      <c r="F22" s="310"/>
      <c r="G22" s="310"/>
      <c r="H22" s="310"/>
      <c r="I22" s="66"/>
      <c r="J22" s="66"/>
      <c r="K22" s="223"/>
    </row>
    <row r="23" spans="2:11" ht="15">
      <c r="B23" s="310" t="s">
        <v>516</v>
      </c>
      <c r="C23" s="310"/>
      <c r="D23" s="310"/>
      <c r="E23" s="310"/>
      <c r="F23" s="310"/>
      <c r="G23" s="310"/>
      <c r="H23" s="310"/>
      <c r="I23" s="66"/>
      <c r="J23" s="66"/>
      <c r="K23" s="223"/>
    </row>
    <row r="24" spans="2:11" ht="15">
      <c r="B24" s="310" t="s">
        <v>15</v>
      </c>
      <c r="C24" s="310"/>
      <c r="D24" s="310"/>
      <c r="E24" s="310"/>
      <c r="F24" s="310"/>
      <c r="G24" s="310"/>
      <c r="H24" s="310"/>
      <c r="I24" s="66"/>
      <c r="J24" s="66"/>
      <c r="K24" s="223"/>
    </row>
    <row r="25" spans="2:11" ht="15">
      <c r="B25" s="310" t="s">
        <v>16</v>
      </c>
      <c r="C25" s="310"/>
      <c r="D25" s="310"/>
      <c r="E25" s="310"/>
      <c r="F25" s="310"/>
      <c r="G25" s="310"/>
      <c r="H25" s="310"/>
      <c r="I25" s="66"/>
      <c r="J25" s="66"/>
      <c r="K25" s="223"/>
    </row>
    <row r="26" spans="2:11" ht="15">
      <c r="B26" s="311"/>
      <c r="C26" s="310"/>
      <c r="D26" s="310"/>
      <c r="E26" s="310"/>
      <c r="F26" s="310"/>
      <c r="G26" s="310"/>
      <c r="H26" s="310"/>
      <c r="I26" s="66"/>
      <c r="J26" s="66"/>
      <c r="K26" s="223"/>
    </row>
    <row r="27" spans="2:11" ht="15">
      <c r="B27" s="310" t="s">
        <v>17</v>
      </c>
      <c r="C27" s="310"/>
      <c r="D27" s="310"/>
      <c r="E27" s="310"/>
      <c r="F27" s="310"/>
      <c r="G27" s="310"/>
      <c r="H27" s="310"/>
      <c r="I27" s="66"/>
      <c r="J27" s="66"/>
      <c r="K27" s="223"/>
    </row>
    <row r="28" spans="2:11" ht="15">
      <c r="B28" s="310" t="s">
        <v>18</v>
      </c>
      <c r="C28" s="310"/>
      <c r="D28" s="310"/>
      <c r="E28" s="310"/>
      <c r="F28" s="310"/>
      <c r="G28" s="310"/>
      <c r="H28" s="310"/>
      <c r="I28" s="66"/>
      <c r="J28" s="66"/>
      <c r="K28" s="223"/>
    </row>
    <row r="29" spans="2:11" ht="15">
      <c r="B29" s="65" t="s">
        <v>19</v>
      </c>
      <c r="C29" s="65"/>
      <c r="D29" s="65"/>
      <c r="E29" s="65"/>
      <c r="F29" s="65"/>
      <c r="G29" s="65"/>
      <c r="H29" s="65"/>
      <c r="I29" s="66"/>
      <c r="J29" s="66"/>
      <c r="K29" s="223"/>
    </row>
    <row r="30" spans="2:11" ht="15">
      <c r="B30" s="310" t="s">
        <v>20</v>
      </c>
      <c r="C30" s="310"/>
      <c r="D30" s="310"/>
      <c r="E30" s="310"/>
      <c r="F30" s="310"/>
      <c r="G30" s="310"/>
      <c r="H30" s="310"/>
      <c r="I30" s="66"/>
      <c r="J30" s="66"/>
      <c r="K30" s="223"/>
    </row>
    <row r="31" spans="2:11" ht="15">
      <c r="B31" s="64"/>
      <c r="C31" s="64"/>
      <c r="D31" s="64"/>
      <c r="E31" s="64"/>
      <c r="F31" s="64"/>
      <c r="G31" s="64"/>
      <c r="H31" s="64"/>
      <c r="I31" s="66"/>
      <c r="J31" s="66"/>
      <c r="K31" s="223"/>
    </row>
    <row r="32" spans="2:11" ht="15">
      <c r="B32" s="62"/>
      <c r="C32" s="64"/>
      <c r="D32" s="67"/>
      <c r="E32" s="67"/>
      <c r="F32" s="67"/>
      <c r="G32" s="67"/>
      <c r="H32" s="67"/>
      <c r="I32" s="66"/>
      <c r="J32" s="66"/>
      <c r="K32" s="223"/>
    </row>
    <row r="33" spans="2:11" ht="15">
      <c r="B33" s="63" t="s">
        <v>4</v>
      </c>
      <c r="C33" s="67"/>
      <c r="D33" s="67"/>
      <c r="E33" s="67"/>
      <c r="F33" s="67"/>
      <c r="G33" s="67"/>
      <c r="H33" s="67"/>
      <c r="I33" s="66"/>
      <c r="J33" s="66"/>
      <c r="K33" s="222" t="s">
        <v>7</v>
      </c>
    </row>
    <row r="34" spans="2:11" ht="15">
      <c r="B34" s="68"/>
      <c r="C34" s="67"/>
      <c r="D34" s="67"/>
      <c r="E34" s="67"/>
      <c r="F34" s="67"/>
      <c r="G34" s="67"/>
      <c r="H34" s="67"/>
      <c r="I34" s="66"/>
      <c r="J34" s="66"/>
      <c r="K34" s="223"/>
    </row>
    <row r="35" spans="2:11" ht="15">
      <c r="B35" s="64" t="s">
        <v>21</v>
      </c>
      <c r="C35" s="64"/>
      <c r="D35" s="67"/>
      <c r="E35" s="67"/>
      <c r="F35" s="67"/>
      <c r="G35" s="67"/>
      <c r="H35" s="67"/>
      <c r="I35" s="66"/>
      <c r="J35" s="66"/>
      <c r="K35" s="223"/>
    </row>
    <row r="36" spans="2:11" ht="15">
      <c r="B36" s="62"/>
      <c r="C36" s="64"/>
      <c r="D36" s="67"/>
      <c r="E36" s="67"/>
      <c r="F36" s="67"/>
      <c r="G36" s="67"/>
      <c r="H36" s="67"/>
      <c r="I36" s="66"/>
      <c r="J36" s="66"/>
      <c r="K36" s="223"/>
    </row>
    <row r="37" spans="2:11" ht="15">
      <c r="B37" s="69" t="s">
        <v>22</v>
      </c>
      <c r="C37" s="308" t="s">
        <v>253</v>
      </c>
      <c r="D37" s="309"/>
      <c r="E37" s="67"/>
      <c r="F37" s="67"/>
      <c r="G37" s="67"/>
      <c r="H37" s="67"/>
      <c r="I37" s="66"/>
      <c r="J37" s="66"/>
      <c r="K37" s="223"/>
    </row>
    <row r="38" spans="2:11" ht="15">
      <c r="B38" s="71" t="s">
        <v>23</v>
      </c>
      <c r="C38" s="72"/>
      <c r="D38" s="70"/>
      <c r="E38" s="67"/>
      <c r="F38" s="67"/>
      <c r="G38" s="67"/>
      <c r="H38" s="67"/>
      <c r="I38" s="66"/>
      <c r="J38" s="66"/>
      <c r="K38" s="223"/>
    </row>
    <row r="39" spans="2:11" ht="15">
      <c r="B39" s="73" t="s">
        <v>24</v>
      </c>
      <c r="C39" s="72"/>
      <c r="D39" s="70"/>
      <c r="E39" s="67"/>
      <c r="F39" s="67"/>
      <c r="G39" s="67"/>
      <c r="H39" s="67"/>
      <c r="I39" s="66"/>
      <c r="J39" s="66"/>
      <c r="K39" s="223"/>
    </row>
    <row r="40" spans="2:11" ht="15">
      <c r="B40" s="73" t="s">
        <v>25</v>
      </c>
      <c r="C40" s="72"/>
      <c r="D40" s="70"/>
      <c r="E40" s="67"/>
      <c r="F40" s="67"/>
      <c r="G40" s="67"/>
      <c r="H40" s="67"/>
      <c r="I40" s="66"/>
      <c r="J40" s="66"/>
      <c r="K40" s="223"/>
    </row>
    <row r="41" spans="2:11" ht="15">
      <c r="B41" s="67"/>
      <c r="C41" s="67"/>
      <c r="D41" s="67"/>
      <c r="E41" s="67"/>
      <c r="F41" s="67"/>
      <c r="G41" s="67"/>
      <c r="H41" s="67"/>
      <c r="I41" s="66"/>
      <c r="J41" s="66"/>
      <c r="K41" s="223"/>
    </row>
    <row r="42" spans="2:11" ht="15">
      <c r="B42" s="64" t="s">
        <v>26</v>
      </c>
      <c r="C42" s="67"/>
      <c r="D42" s="67"/>
      <c r="E42" s="67"/>
      <c r="F42" s="67"/>
      <c r="G42" s="67"/>
      <c r="H42" s="67"/>
      <c r="I42" s="66"/>
      <c r="J42" s="66"/>
      <c r="K42" s="223"/>
    </row>
    <row r="43" spans="2:11" ht="15">
      <c r="B43" s="64"/>
      <c r="C43" s="67"/>
      <c r="D43" s="67"/>
      <c r="E43" s="67"/>
      <c r="F43" s="67"/>
      <c r="G43" s="67"/>
      <c r="H43" s="67"/>
      <c r="I43" s="66"/>
      <c r="J43" s="66"/>
      <c r="K43" s="223"/>
    </row>
    <row r="44" spans="2:11" ht="15">
      <c r="B44" s="63" t="s">
        <v>5</v>
      </c>
      <c r="C44" s="67"/>
      <c r="D44" s="67"/>
      <c r="E44" s="67"/>
      <c r="F44" s="67"/>
      <c r="G44" s="67"/>
      <c r="H44" s="67"/>
      <c r="I44" s="66"/>
      <c r="J44" s="66"/>
      <c r="K44" s="222" t="s">
        <v>7</v>
      </c>
    </row>
    <row r="45" spans="2:8" ht="15">
      <c r="B45" s="64"/>
      <c r="C45" s="64"/>
      <c r="D45" s="64"/>
      <c r="E45" s="64"/>
      <c r="F45" s="64"/>
      <c r="G45" s="64"/>
      <c r="H45" s="64"/>
    </row>
    <row r="46" spans="2:8" ht="15">
      <c r="B46" s="65" t="s">
        <v>27</v>
      </c>
      <c r="C46" s="64"/>
      <c r="D46" s="64"/>
      <c r="E46" s="64"/>
      <c r="F46" s="64"/>
      <c r="G46" s="64"/>
      <c r="H46" s="64"/>
    </row>
    <row r="47" spans="2:8" ht="15">
      <c r="B47" s="65" t="s">
        <v>28</v>
      </c>
      <c r="C47" s="64"/>
      <c r="D47" s="64"/>
      <c r="E47" s="64"/>
      <c r="F47" s="64"/>
      <c r="G47" s="64"/>
      <c r="H47" s="64"/>
    </row>
    <row r="48" spans="3:8" ht="15">
      <c r="C48" s="64"/>
      <c r="D48" s="64"/>
      <c r="E48" s="64"/>
      <c r="F48" s="64"/>
      <c r="G48" s="64"/>
      <c r="H48" s="64"/>
    </row>
    <row r="49" spans="2:8" ht="15">
      <c r="B49" s="65" t="s">
        <v>29</v>
      </c>
      <c r="C49" s="64"/>
      <c r="D49" s="64"/>
      <c r="E49" s="64"/>
      <c r="F49" s="64"/>
      <c r="G49" s="64"/>
      <c r="H49" s="64"/>
    </row>
    <row r="50" spans="2:8" ht="15">
      <c r="B50" s="65" t="s">
        <v>30</v>
      </c>
      <c r="C50" s="64"/>
      <c r="D50" s="64"/>
      <c r="E50" s="64"/>
      <c r="F50" s="64"/>
      <c r="G50" s="64"/>
      <c r="H50" s="64"/>
    </row>
    <row r="51" spans="2:8" ht="15">
      <c r="B51" s="65" t="s">
        <v>31</v>
      </c>
      <c r="C51" s="64"/>
      <c r="D51" s="64"/>
      <c r="E51" s="64"/>
      <c r="F51" s="64"/>
      <c r="G51" s="64"/>
      <c r="H51" s="64"/>
    </row>
    <row r="52" spans="2:8" ht="15">
      <c r="B52" s="68"/>
      <c r="C52" s="64"/>
      <c r="D52" s="64"/>
      <c r="E52" s="64"/>
      <c r="F52" s="64"/>
      <c r="G52" s="64"/>
      <c r="H52" s="64"/>
    </row>
    <row r="53" spans="2:11" ht="15">
      <c r="B53" s="63" t="s">
        <v>6</v>
      </c>
      <c r="C53" s="64"/>
      <c r="D53" s="64"/>
      <c r="E53" s="64"/>
      <c r="F53" s="64"/>
      <c r="G53" s="64"/>
      <c r="H53" s="64"/>
      <c r="K53" s="222" t="s">
        <v>7</v>
      </c>
    </row>
    <row r="54" spans="2:8" ht="15">
      <c r="B54" s="64"/>
      <c r="C54" s="64"/>
      <c r="D54" s="64"/>
      <c r="E54" s="64"/>
      <c r="F54" s="64"/>
      <c r="G54" s="64"/>
      <c r="H54" s="64"/>
    </row>
    <row r="55" spans="2:8" ht="15">
      <c r="B55" s="64" t="s">
        <v>32</v>
      </c>
      <c r="C55" s="64"/>
      <c r="D55" s="64"/>
      <c r="E55" s="64"/>
      <c r="F55" s="64"/>
      <c r="G55" s="64"/>
      <c r="H55" s="64"/>
    </row>
    <row r="56" spans="2:8" ht="15">
      <c r="B56" s="64" t="s">
        <v>33</v>
      </c>
      <c r="C56" s="64"/>
      <c r="D56" s="64"/>
      <c r="E56" s="64"/>
      <c r="F56" s="64"/>
      <c r="G56" s="64"/>
      <c r="H56" s="64"/>
    </row>
    <row r="57" spans="2:8" ht="15">
      <c r="B57" s="64" t="s">
        <v>34</v>
      </c>
      <c r="C57" s="64"/>
      <c r="D57" s="64"/>
      <c r="E57" s="64"/>
      <c r="F57" s="64"/>
      <c r="G57" s="64"/>
      <c r="H57" s="64"/>
    </row>
    <row r="58" spans="2:8" ht="15">
      <c r="B58" s="64" t="s">
        <v>35</v>
      </c>
      <c r="C58" s="64"/>
      <c r="D58" s="64"/>
      <c r="E58" s="64"/>
      <c r="F58" s="64"/>
      <c r="G58" s="64"/>
      <c r="H58" s="64"/>
    </row>
    <row r="59" spans="2:8" ht="15">
      <c r="B59" s="64"/>
      <c r="C59" s="64"/>
      <c r="D59" s="64"/>
      <c r="E59" s="64"/>
      <c r="F59" s="64"/>
      <c r="G59" s="64"/>
      <c r="H59" s="64"/>
    </row>
    <row r="60" spans="2:11" ht="15">
      <c r="B60" s="74" t="s">
        <v>186</v>
      </c>
      <c r="K60" s="222" t="s">
        <v>7</v>
      </c>
    </row>
    <row r="61" ht="15">
      <c r="B61" s="64" t="s">
        <v>187</v>
      </c>
    </row>
    <row r="62" ht="15">
      <c r="B62" s="64" t="s">
        <v>188</v>
      </c>
    </row>
    <row r="63" ht="15">
      <c r="B63" s="64" t="s">
        <v>189</v>
      </c>
    </row>
    <row r="64" ht="15">
      <c r="B64" s="64" t="s">
        <v>190</v>
      </c>
    </row>
  </sheetData>
  <sheetProtection/>
  <mergeCells count="24">
    <mergeCell ref="A1:J1"/>
    <mergeCell ref="A2:J2"/>
    <mergeCell ref="A4:J4"/>
    <mergeCell ref="B19:H19"/>
    <mergeCell ref="B18:H18"/>
    <mergeCell ref="B21:H21"/>
    <mergeCell ref="D6:E6"/>
    <mergeCell ref="D7:E7"/>
    <mergeCell ref="D8:E8"/>
    <mergeCell ref="D9:E9"/>
    <mergeCell ref="D10:E10"/>
    <mergeCell ref="B14:H14"/>
    <mergeCell ref="B15:H15"/>
    <mergeCell ref="B16:H16"/>
    <mergeCell ref="B17:H17"/>
    <mergeCell ref="C37:D37"/>
    <mergeCell ref="B28:H28"/>
    <mergeCell ref="B30:H30"/>
    <mergeCell ref="B22:H22"/>
    <mergeCell ref="B23:H23"/>
    <mergeCell ref="B24:H24"/>
    <mergeCell ref="B25:H25"/>
    <mergeCell ref="B26:H26"/>
    <mergeCell ref="B27:H27"/>
  </mergeCells>
  <hyperlinks>
    <hyperlink ref="D6:E6" location="Navigating_the_Workbook" tooltip="Navigating the Workbook" display="Navigating the Workbook"/>
    <hyperlink ref="D8:E8" location="Entering_data" tooltip="Tips on entering data in the worksheets" display="Entering data"/>
    <hyperlink ref="D9:E9" location="Printing" tooltip="Tips on printing your work" display="Printing"/>
    <hyperlink ref="K12" location="Instructions!Instructions" tooltip="Return to Top" display="Top"/>
    <hyperlink ref="K33" location="Instructions!Instructions" tooltip="Return to Top" display="Top"/>
    <hyperlink ref="K44" location="Instructions!Instructions" tooltip="Return to Top" display="Top"/>
    <hyperlink ref="K53" location="Instructions!Instructions" tooltip="Return to Top" display="Top"/>
    <hyperlink ref="D7:E7" location="Entering_your_information" tooltip="How to enter your information " display="Entering your information"/>
    <hyperlink ref="K60" location="Instructions!Instructions" tooltip="Return to Top" display="Top"/>
    <hyperlink ref="D10" location="Help" display="Help"/>
    <hyperlink ref="D10:E10" location="Help" tooltip="Help with Excel Functions" display="Help"/>
    <hyperlink ref="K1" location="MAIN_MENU____Chapter_6" tooltip="Return to the Main Menu" display="Main Menu"/>
  </hyperlinks>
  <printOptions/>
  <pageMargins left="0.75" right="0.75" top="1" bottom="1" header="0.5" footer="0.5"/>
  <pageSetup fitToHeight="2" horizontalDpi="300" verticalDpi="300" orientation="portrait" scale="63" r:id="rId1"/>
  <headerFooter alignWithMargins="0">
    <oddFooter xml:space="preserve">&amp;CCopyright © 2011 McGraw-Hill/Irwin </oddFooter>
  </headerFooter>
</worksheet>
</file>

<file path=xl/worksheets/sheet20.xml><?xml version="1.0" encoding="utf-8"?>
<worksheet xmlns="http://schemas.openxmlformats.org/spreadsheetml/2006/main" xmlns:r="http://schemas.openxmlformats.org/officeDocument/2006/relationships">
  <dimension ref="B1:W13"/>
  <sheetViews>
    <sheetView showGridLines="0" workbookViewId="0" topLeftCell="A1">
      <selection activeCell="A1" sqref="A1"/>
    </sheetView>
  </sheetViews>
  <sheetFormatPr defaultColWidth="9.140625" defaultRowHeight="12.75" zeroHeight="1"/>
  <cols>
    <col min="1" max="1" width="11.140625" style="106" customWidth="1"/>
    <col min="2" max="2" width="16.140625" style="0" bestFit="1" customWidth="1"/>
    <col min="3" max="4" width="6.8515625" style="0" bestFit="1" customWidth="1"/>
    <col min="5" max="6" width="6.28125" style="0" bestFit="1" customWidth="1"/>
    <col min="7" max="7" width="5.7109375" style="0" bestFit="1" customWidth="1"/>
    <col min="8" max="23" width="5.57421875" style="0" bestFit="1" customWidth="1"/>
    <col min="24" max="24" width="9.140625" style="106" customWidth="1"/>
    <col min="25" max="16384" width="0" style="0" hidden="1" customWidth="1"/>
  </cols>
  <sheetData>
    <row r="1" spans="2:23" ht="55.5" customHeight="1">
      <c r="B1" s="106"/>
      <c r="C1" s="106"/>
      <c r="D1" s="106"/>
      <c r="E1" s="106"/>
      <c r="F1" s="106"/>
      <c r="G1" s="106"/>
      <c r="H1" s="106"/>
      <c r="I1" s="106"/>
      <c r="J1" s="106"/>
      <c r="K1" s="106"/>
      <c r="L1" s="106"/>
      <c r="M1" s="106"/>
      <c r="N1" s="106"/>
      <c r="O1" s="106"/>
      <c r="P1" s="106"/>
      <c r="Q1" s="106"/>
      <c r="R1" s="106"/>
      <c r="S1" s="106"/>
      <c r="T1" s="106"/>
      <c r="U1" s="106"/>
      <c r="V1" s="106"/>
      <c r="W1" s="106"/>
    </row>
    <row r="2" spans="2:23" ht="12.75">
      <c r="B2" s="344" t="s">
        <v>275</v>
      </c>
      <c r="C2" s="344"/>
      <c r="D2" s="344"/>
      <c r="E2" s="344"/>
      <c r="F2" s="344"/>
      <c r="G2" s="344"/>
      <c r="H2" s="344"/>
      <c r="I2" s="344"/>
      <c r="J2" s="344"/>
      <c r="K2" s="344"/>
      <c r="L2" s="344"/>
      <c r="M2" s="345"/>
      <c r="N2" s="345"/>
      <c r="O2" s="345"/>
      <c r="P2" s="345"/>
      <c r="Q2" s="345"/>
      <c r="R2" s="345"/>
      <c r="S2" s="345"/>
      <c r="T2" s="345"/>
      <c r="U2" s="345"/>
      <c r="V2" s="345"/>
      <c r="W2" s="345"/>
    </row>
    <row r="3" spans="2:23" ht="12.75">
      <c r="B3" s="100"/>
      <c r="C3" s="100"/>
      <c r="D3" s="100"/>
      <c r="E3" s="100"/>
      <c r="F3" s="100"/>
      <c r="G3" s="100"/>
      <c r="H3" s="100"/>
      <c r="I3" s="100"/>
      <c r="J3" s="100"/>
      <c r="K3" s="100"/>
      <c r="L3" s="100"/>
      <c r="M3" s="9"/>
      <c r="N3" s="9"/>
      <c r="O3" s="9"/>
      <c r="P3" s="9"/>
      <c r="Q3" s="9"/>
      <c r="R3" s="9"/>
      <c r="S3" s="9"/>
      <c r="T3" s="9"/>
      <c r="U3" s="9"/>
      <c r="V3" s="9"/>
      <c r="W3" s="9"/>
    </row>
    <row r="4" spans="2:23" ht="12.75">
      <c r="B4" s="9"/>
      <c r="C4" s="9"/>
      <c r="D4" s="9"/>
      <c r="E4" s="9"/>
      <c r="F4" s="9"/>
      <c r="G4" s="9"/>
      <c r="H4" s="9"/>
      <c r="I4" s="9"/>
      <c r="J4" s="9"/>
      <c r="K4" s="9"/>
      <c r="L4" s="9"/>
      <c r="M4" s="9"/>
      <c r="N4" s="9"/>
      <c r="O4" s="9"/>
      <c r="P4" s="9"/>
      <c r="Q4" s="9"/>
      <c r="R4" s="9"/>
      <c r="S4" s="9"/>
      <c r="T4" s="9"/>
      <c r="U4" s="9"/>
      <c r="V4" s="9"/>
      <c r="W4" s="9"/>
    </row>
    <row r="5" spans="2:23" ht="13.5" thickBot="1">
      <c r="B5" s="34" t="s">
        <v>227</v>
      </c>
      <c r="C5" s="328" t="s">
        <v>50</v>
      </c>
      <c r="D5" s="343"/>
      <c r="E5" s="343"/>
      <c r="F5" s="343"/>
      <c r="G5" s="343"/>
      <c r="H5" s="343"/>
      <c r="I5" s="343"/>
      <c r="J5" s="343"/>
      <c r="K5" s="343"/>
      <c r="L5" s="343"/>
      <c r="M5" s="343"/>
      <c r="N5" s="343"/>
      <c r="O5" s="343"/>
      <c r="P5" s="343"/>
      <c r="Q5" s="343"/>
      <c r="R5" s="343"/>
      <c r="S5" s="343"/>
      <c r="T5" s="343"/>
      <c r="U5" s="343"/>
      <c r="V5" s="343"/>
      <c r="W5" s="343"/>
    </row>
    <row r="6" spans="2:23" ht="13.5" thickBot="1">
      <c r="B6" s="114" t="s">
        <v>228</v>
      </c>
      <c r="C6" s="115">
        <v>1</v>
      </c>
      <c r="D6" s="115">
        <v>2</v>
      </c>
      <c r="E6" s="115">
        <v>3</v>
      </c>
      <c r="F6" s="115">
        <v>4</v>
      </c>
      <c r="G6" s="115">
        <v>5</v>
      </c>
      <c r="H6" s="115">
        <v>6</v>
      </c>
      <c r="I6" s="115">
        <v>7</v>
      </c>
      <c r="J6" s="115">
        <v>8</v>
      </c>
      <c r="K6" s="115">
        <v>9</v>
      </c>
      <c r="L6" s="115">
        <v>10</v>
      </c>
      <c r="M6" s="115">
        <v>11</v>
      </c>
      <c r="N6" s="115">
        <v>12</v>
      </c>
      <c r="O6" s="115">
        <v>13</v>
      </c>
      <c r="P6" s="115">
        <v>14</v>
      </c>
      <c r="Q6" s="115">
        <v>15</v>
      </c>
      <c r="R6" s="115">
        <v>16</v>
      </c>
      <c r="S6" s="115">
        <v>17</v>
      </c>
      <c r="T6" s="115">
        <v>18</v>
      </c>
      <c r="U6" s="115">
        <v>19</v>
      </c>
      <c r="V6" s="115">
        <v>20</v>
      </c>
      <c r="W6" s="115">
        <v>21</v>
      </c>
    </row>
    <row r="7" spans="2:23" ht="12.75">
      <c r="B7" s="116" t="s">
        <v>229</v>
      </c>
      <c r="C7" s="117">
        <v>33.33</v>
      </c>
      <c r="D7" s="117">
        <v>44.45</v>
      </c>
      <c r="E7" s="117">
        <v>14.81</v>
      </c>
      <c r="F7" s="117">
        <v>7.41</v>
      </c>
      <c r="G7" s="117"/>
      <c r="H7" s="117"/>
      <c r="I7" s="117"/>
      <c r="J7" s="117"/>
      <c r="K7" s="117"/>
      <c r="L7" s="117"/>
      <c r="M7" s="117"/>
      <c r="N7" s="117"/>
      <c r="O7" s="117"/>
      <c r="P7" s="117"/>
      <c r="Q7" s="117"/>
      <c r="R7" s="117"/>
      <c r="S7" s="117"/>
      <c r="T7" s="117"/>
      <c r="U7" s="117"/>
      <c r="V7" s="117"/>
      <c r="W7" s="117"/>
    </row>
    <row r="8" spans="2:23" ht="12.75">
      <c r="B8" s="116" t="s">
        <v>230</v>
      </c>
      <c r="C8" s="117">
        <v>20</v>
      </c>
      <c r="D8" s="117">
        <v>32</v>
      </c>
      <c r="E8" s="117">
        <v>19.2</v>
      </c>
      <c r="F8" s="117">
        <v>11.52</v>
      </c>
      <c r="G8" s="117">
        <v>11.52</v>
      </c>
      <c r="H8" s="117">
        <v>5.76</v>
      </c>
      <c r="I8" s="117"/>
      <c r="J8" s="117"/>
      <c r="K8" s="117"/>
      <c r="L8" s="117"/>
      <c r="M8" s="117"/>
      <c r="N8" s="117"/>
      <c r="O8" s="117"/>
      <c r="P8" s="117"/>
      <c r="Q8" s="117"/>
      <c r="R8" s="117"/>
      <c r="S8" s="117"/>
      <c r="T8" s="117"/>
      <c r="U8" s="117"/>
      <c r="V8" s="117"/>
      <c r="W8" s="117"/>
    </row>
    <row r="9" spans="2:23" ht="12.75">
      <c r="B9" s="116" t="s">
        <v>231</v>
      </c>
      <c r="C9" s="117">
        <v>14.29</v>
      </c>
      <c r="D9" s="117">
        <v>24.49</v>
      </c>
      <c r="E9" s="117">
        <v>17.49</v>
      </c>
      <c r="F9" s="117">
        <v>12.49</v>
      </c>
      <c r="G9" s="117">
        <v>8.93</v>
      </c>
      <c r="H9" s="117">
        <v>8.92</v>
      </c>
      <c r="I9" s="117">
        <v>8.93</v>
      </c>
      <c r="J9" s="117">
        <v>4.46</v>
      </c>
      <c r="K9" s="117"/>
      <c r="L9" s="117"/>
      <c r="M9" s="117"/>
      <c r="N9" s="117"/>
      <c r="O9" s="117"/>
      <c r="P9" s="117"/>
      <c r="Q9" s="117"/>
      <c r="R9" s="117"/>
      <c r="S9" s="117"/>
      <c r="T9" s="117"/>
      <c r="U9" s="117"/>
      <c r="V9" s="117"/>
      <c r="W9" s="117"/>
    </row>
    <row r="10" spans="2:23" ht="12.75">
      <c r="B10" s="116" t="s">
        <v>232</v>
      </c>
      <c r="C10" s="117">
        <v>10</v>
      </c>
      <c r="D10" s="117">
        <v>18</v>
      </c>
      <c r="E10" s="117">
        <v>14.4</v>
      </c>
      <c r="F10" s="117">
        <v>11.52</v>
      </c>
      <c r="G10" s="117">
        <v>9.22</v>
      </c>
      <c r="H10" s="117">
        <v>7.37</v>
      </c>
      <c r="I10" s="117">
        <v>6.55</v>
      </c>
      <c r="J10" s="117">
        <v>6.55</v>
      </c>
      <c r="K10" s="117">
        <v>6.56</v>
      </c>
      <c r="L10" s="117">
        <v>6.55</v>
      </c>
      <c r="M10" s="117">
        <v>3.28</v>
      </c>
      <c r="N10" s="117"/>
      <c r="O10" s="117"/>
      <c r="P10" s="117"/>
      <c r="Q10" s="117"/>
      <c r="R10" s="117"/>
      <c r="S10" s="117"/>
      <c r="T10" s="117"/>
      <c r="U10" s="117"/>
      <c r="V10" s="117"/>
      <c r="W10" s="117"/>
    </row>
    <row r="11" spans="2:23" ht="12.75">
      <c r="B11" s="116" t="s">
        <v>233</v>
      </c>
      <c r="C11" s="117">
        <v>5</v>
      </c>
      <c r="D11" s="117">
        <v>9.5</v>
      </c>
      <c r="E11" s="117">
        <v>8.55</v>
      </c>
      <c r="F11" s="117">
        <v>7.7</v>
      </c>
      <c r="G11" s="117">
        <v>6.93</v>
      </c>
      <c r="H11" s="117">
        <v>6.23</v>
      </c>
      <c r="I11" s="117">
        <v>5.9</v>
      </c>
      <c r="J11" s="117">
        <v>5.9</v>
      </c>
      <c r="K11" s="117">
        <v>5.91</v>
      </c>
      <c r="L11" s="117">
        <v>5.9</v>
      </c>
      <c r="M11" s="117">
        <v>5.91</v>
      </c>
      <c r="N11" s="117">
        <v>5.9</v>
      </c>
      <c r="O11" s="117">
        <v>5.91</v>
      </c>
      <c r="P11" s="117">
        <v>5.9</v>
      </c>
      <c r="Q11" s="117">
        <v>5.91</v>
      </c>
      <c r="R11" s="117">
        <v>2.95</v>
      </c>
      <c r="S11" s="117"/>
      <c r="T11" s="117"/>
      <c r="U11" s="117"/>
      <c r="V11" s="117"/>
      <c r="W11" s="117"/>
    </row>
    <row r="12" spans="2:23" ht="12.75">
      <c r="B12" s="116" t="s">
        <v>234</v>
      </c>
      <c r="C12" s="117">
        <v>3.75</v>
      </c>
      <c r="D12" s="117">
        <v>7.22</v>
      </c>
      <c r="E12" s="117">
        <v>6.68</v>
      </c>
      <c r="F12" s="117">
        <v>6.18</v>
      </c>
      <c r="G12" s="117">
        <v>5.71</v>
      </c>
      <c r="H12" s="117">
        <v>5.28</v>
      </c>
      <c r="I12" s="117">
        <v>4.89</v>
      </c>
      <c r="J12" s="117">
        <v>4.52</v>
      </c>
      <c r="K12" s="117">
        <v>4.46</v>
      </c>
      <c r="L12" s="117">
        <v>4.46</v>
      </c>
      <c r="M12" s="117">
        <v>4.46</v>
      </c>
      <c r="N12" s="117">
        <v>4.46</v>
      </c>
      <c r="O12" s="117">
        <v>4.46</v>
      </c>
      <c r="P12" s="117">
        <v>4.46</v>
      </c>
      <c r="Q12" s="117">
        <v>4.46</v>
      </c>
      <c r="R12" s="117">
        <v>4.46</v>
      </c>
      <c r="S12" s="117">
        <v>4.46</v>
      </c>
      <c r="T12" s="117">
        <v>4.46</v>
      </c>
      <c r="U12" s="117">
        <v>4.46</v>
      </c>
      <c r="V12" s="117">
        <v>4.46</v>
      </c>
      <c r="W12" s="117">
        <v>2.23</v>
      </c>
    </row>
    <row r="13" spans="2:23" ht="12.75">
      <c r="B13" s="9"/>
      <c r="C13" s="9"/>
      <c r="D13" s="9"/>
      <c r="E13" s="9"/>
      <c r="F13" s="9"/>
      <c r="G13" s="9"/>
      <c r="H13" s="9"/>
      <c r="I13" s="9"/>
      <c r="J13" s="9"/>
      <c r="K13" s="9"/>
      <c r="L13" s="9"/>
      <c r="M13" s="9"/>
      <c r="N13" s="9"/>
      <c r="O13" s="9"/>
      <c r="P13" s="9"/>
      <c r="Q13" s="9"/>
      <c r="R13" s="9"/>
      <c r="S13" s="9"/>
      <c r="T13" s="9"/>
      <c r="U13" s="9"/>
      <c r="V13" s="9"/>
      <c r="W13" s="9"/>
    </row>
  </sheetData>
  <sheetProtection sheet="1" objects="1" scenarios="1"/>
  <mergeCells count="2">
    <mergeCell ref="C5:W5"/>
    <mergeCell ref="B2:W2"/>
  </mergeCells>
  <printOptions/>
  <pageMargins left="0.75" right="0.75" top="1" bottom="1" header="0.5" footer="0.5"/>
  <pageSetup horizontalDpi="300" verticalDpi="300" orientation="portrait" scale="61" r:id="rId1"/>
  <headerFooter alignWithMargins="0">
    <oddFooter xml:space="preserve">&amp;CCopyright © 2011 McGraw-Hill/Irwin </oddFooter>
  </headerFooter>
</worksheet>
</file>

<file path=xl/worksheets/sheet21.xml><?xml version="1.0" encoding="utf-8"?>
<worksheet xmlns="http://schemas.openxmlformats.org/spreadsheetml/2006/main" xmlns:r="http://schemas.openxmlformats.org/officeDocument/2006/relationships">
  <dimension ref="B1:L37"/>
  <sheetViews>
    <sheetView showGridLines="0" workbookViewId="0" topLeftCell="A1">
      <selection activeCell="A1" sqref="A1"/>
    </sheetView>
  </sheetViews>
  <sheetFormatPr defaultColWidth="9.140625" defaultRowHeight="12.75" zeroHeight="1"/>
  <cols>
    <col min="1" max="1" width="4.140625" style="106" customWidth="1"/>
    <col min="2" max="2" width="6.8515625" style="0" customWidth="1"/>
    <col min="3" max="3" width="46.00390625" style="0" customWidth="1"/>
    <col min="5" max="5" width="11.57421875" style="0" bestFit="1" customWidth="1"/>
    <col min="12" max="12" width="4.8515625" style="0" customWidth="1"/>
    <col min="13" max="16384" width="0" style="0" hidden="1" customWidth="1"/>
  </cols>
  <sheetData>
    <row r="1" spans="2:12" ht="12.75">
      <c r="B1" s="339" t="s">
        <v>263</v>
      </c>
      <c r="C1" s="339"/>
      <c r="D1" s="339"/>
      <c r="E1" s="339"/>
      <c r="F1" s="339"/>
      <c r="G1" s="339"/>
      <c r="H1" s="339"/>
      <c r="I1" s="339"/>
      <c r="J1" s="339"/>
      <c r="K1" s="339"/>
      <c r="L1" s="339"/>
    </row>
    <row r="2" spans="2:12" ht="12.75">
      <c r="B2" s="98"/>
      <c r="C2" s="98"/>
      <c r="D2" s="98"/>
      <c r="E2" s="98"/>
      <c r="F2" s="98"/>
      <c r="G2" s="98"/>
      <c r="H2" s="98"/>
      <c r="I2" s="98"/>
      <c r="J2" s="98"/>
      <c r="K2" s="98"/>
      <c r="L2" s="98"/>
    </row>
    <row r="3" spans="2:12" ht="12.75">
      <c r="B3" s="98"/>
      <c r="C3" t="s">
        <v>191</v>
      </c>
      <c r="D3" s="99">
        <v>5</v>
      </c>
      <c r="E3" s="98"/>
      <c r="F3" s="98"/>
      <c r="G3" s="98"/>
      <c r="H3" s="98"/>
      <c r="I3" s="98"/>
      <c r="J3" s="98"/>
      <c r="K3" s="98"/>
      <c r="L3" s="98"/>
    </row>
    <row r="4" spans="2:12" ht="12.75">
      <c r="B4" s="98"/>
      <c r="C4" t="s">
        <v>192</v>
      </c>
      <c r="D4" s="86">
        <v>35</v>
      </c>
      <c r="E4" s="98"/>
      <c r="F4" s="98"/>
      <c r="G4" s="98"/>
      <c r="H4" s="98"/>
      <c r="I4" s="98"/>
      <c r="J4" s="98"/>
      <c r="K4" s="98"/>
      <c r="L4" s="98"/>
    </row>
    <row r="5" spans="4:11" ht="13.5" thickBot="1">
      <c r="D5" s="87"/>
      <c r="E5" s="88"/>
      <c r="F5" s="88"/>
      <c r="G5" s="88"/>
      <c r="H5" s="89" t="s">
        <v>193</v>
      </c>
      <c r="I5" s="88"/>
      <c r="J5" s="88"/>
      <c r="K5" s="88"/>
    </row>
    <row r="6" spans="4:11" ht="13.5" thickBot="1">
      <c r="D6" s="45">
        <v>0</v>
      </c>
      <c r="E6" s="45">
        <v>1</v>
      </c>
      <c r="F6" s="45">
        <v>2</v>
      </c>
      <c r="G6" s="45">
        <v>3</v>
      </c>
      <c r="H6" s="45">
        <v>4</v>
      </c>
      <c r="I6" s="45">
        <v>5</v>
      </c>
      <c r="J6" s="45">
        <v>6</v>
      </c>
      <c r="K6" s="45">
        <v>7</v>
      </c>
    </row>
    <row r="7" spans="3:11" ht="12.75">
      <c r="C7" t="s">
        <v>194</v>
      </c>
      <c r="D7" s="100"/>
      <c r="E7" s="101">
        <v>20</v>
      </c>
      <c r="F7" s="101">
        <v>32</v>
      </c>
      <c r="G7" s="101">
        <v>19.2</v>
      </c>
      <c r="H7" s="101">
        <v>11.52</v>
      </c>
      <c r="I7" s="101">
        <v>11.52</v>
      </c>
      <c r="J7" s="101">
        <v>5.76</v>
      </c>
      <c r="K7" s="101">
        <v>0</v>
      </c>
    </row>
    <row r="8" spans="3:11" ht="12.75">
      <c r="C8" t="s">
        <v>195</v>
      </c>
      <c r="D8" s="56"/>
      <c r="E8" s="56">
        <v>2000</v>
      </c>
      <c r="F8" s="56">
        <v>3200</v>
      </c>
      <c r="G8" s="56">
        <v>1920</v>
      </c>
      <c r="H8" s="56">
        <v>1152</v>
      </c>
      <c r="I8" s="56">
        <v>1152</v>
      </c>
      <c r="J8" s="56">
        <v>576</v>
      </c>
      <c r="K8" s="56">
        <v>0</v>
      </c>
    </row>
    <row r="9" spans="4:11" ht="12.75">
      <c r="D9" s="56"/>
      <c r="E9" s="56"/>
      <c r="F9" s="56"/>
      <c r="G9" s="56"/>
      <c r="H9" s="56"/>
      <c r="I9" s="56"/>
      <c r="J9" s="56"/>
      <c r="K9" s="56"/>
    </row>
    <row r="10" spans="2:11" ht="12.75">
      <c r="B10" s="102">
        <v>1</v>
      </c>
      <c r="C10" t="s">
        <v>131</v>
      </c>
      <c r="D10" s="56">
        <f aca="true" t="shared" si="0" ref="D10:J12">D24</f>
        <v>0</v>
      </c>
      <c r="E10" s="56">
        <f t="shared" si="0"/>
        <v>523</v>
      </c>
      <c r="F10" s="56">
        <f t="shared" si="0"/>
        <v>12887</v>
      </c>
      <c r="G10" s="56">
        <f t="shared" si="0"/>
        <v>32610</v>
      </c>
      <c r="H10" s="56">
        <f t="shared" si="0"/>
        <v>48901</v>
      </c>
      <c r="I10" s="56">
        <f t="shared" si="0"/>
        <v>35834</v>
      </c>
      <c r="J10" s="56">
        <f t="shared" si="0"/>
        <v>19717</v>
      </c>
      <c r="K10" s="56">
        <v>0</v>
      </c>
    </row>
    <row r="11" spans="2:11" ht="12.75">
      <c r="B11" s="102">
        <v>2</v>
      </c>
      <c r="C11" t="s">
        <v>196</v>
      </c>
      <c r="D11" s="56">
        <f t="shared" si="0"/>
        <v>0</v>
      </c>
      <c r="E11" s="56">
        <f t="shared" si="0"/>
        <v>837</v>
      </c>
      <c r="F11" s="56">
        <f t="shared" si="0"/>
        <v>7729</v>
      </c>
      <c r="G11" s="56">
        <f t="shared" si="0"/>
        <v>19552</v>
      </c>
      <c r="H11" s="56">
        <f t="shared" si="0"/>
        <v>29345</v>
      </c>
      <c r="I11" s="56">
        <f t="shared" si="0"/>
        <v>21492</v>
      </c>
      <c r="J11" s="56">
        <f t="shared" si="0"/>
        <v>11830</v>
      </c>
      <c r="K11" s="56">
        <f>K25</f>
        <v>0</v>
      </c>
    </row>
    <row r="12" spans="2:11" ht="12.75">
      <c r="B12" s="102">
        <v>3</v>
      </c>
      <c r="C12" t="s">
        <v>197</v>
      </c>
      <c r="D12" s="56">
        <f t="shared" si="0"/>
        <v>4000</v>
      </c>
      <c r="E12" s="56">
        <f t="shared" si="0"/>
        <v>2200</v>
      </c>
      <c r="F12" s="56">
        <f t="shared" si="0"/>
        <v>1210</v>
      </c>
      <c r="G12" s="56">
        <f t="shared" si="0"/>
        <v>1331</v>
      </c>
      <c r="H12" s="56">
        <f t="shared" si="0"/>
        <v>1464</v>
      </c>
      <c r="I12" s="56">
        <f t="shared" si="0"/>
        <v>1611</v>
      </c>
      <c r="J12" s="56">
        <f t="shared" si="0"/>
        <v>1772</v>
      </c>
      <c r="K12" s="56">
        <f>K26</f>
        <v>0</v>
      </c>
    </row>
    <row r="13" spans="2:11" ht="12.75">
      <c r="B13" s="102">
        <v>4</v>
      </c>
      <c r="C13" t="s">
        <v>198</v>
      </c>
      <c r="D13" s="56">
        <f aca="true" t="shared" si="1" ref="D13:K13">D8</f>
        <v>0</v>
      </c>
      <c r="E13" s="56">
        <f t="shared" si="1"/>
        <v>2000</v>
      </c>
      <c r="F13" s="56">
        <f t="shared" si="1"/>
        <v>3200</v>
      </c>
      <c r="G13" s="56">
        <f t="shared" si="1"/>
        <v>1920</v>
      </c>
      <c r="H13" s="56">
        <f t="shared" si="1"/>
        <v>1152</v>
      </c>
      <c r="I13" s="56">
        <f t="shared" si="1"/>
        <v>1152</v>
      </c>
      <c r="J13" s="56">
        <f t="shared" si="1"/>
        <v>576</v>
      </c>
      <c r="K13" s="56">
        <f t="shared" si="1"/>
        <v>0</v>
      </c>
    </row>
    <row r="14" spans="2:11" ht="12.75">
      <c r="B14" s="102">
        <v>5</v>
      </c>
      <c r="C14" t="s">
        <v>199</v>
      </c>
      <c r="D14" s="56">
        <f>D10-D11-D12-D13</f>
        <v>-4000</v>
      </c>
      <c r="E14" s="56">
        <f aca="true" t="shared" si="2" ref="E14:K14">E10-E11-E12-E13+E23</f>
        <v>-4514</v>
      </c>
      <c r="F14" s="56">
        <f t="shared" si="2"/>
        <v>748</v>
      </c>
      <c r="G14" s="56">
        <f t="shared" si="2"/>
        <v>9807</v>
      </c>
      <c r="H14" s="56">
        <f t="shared" si="2"/>
        <v>16940</v>
      </c>
      <c r="I14" s="56">
        <f t="shared" si="2"/>
        <v>11579</v>
      </c>
      <c r="J14" s="56">
        <f t="shared" si="2"/>
        <v>5539</v>
      </c>
      <c r="K14" s="56">
        <f t="shared" si="2"/>
        <v>2002</v>
      </c>
    </row>
    <row r="15" spans="2:11" ht="12.75">
      <c r="B15" s="102">
        <v>6</v>
      </c>
      <c r="C15" t="s">
        <v>200</v>
      </c>
      <c r="D15" s="56">
        <f aca="true" t="shared" si="3" ref="D15:K15">0.01*$D$4*D14</f>
        <v>-1400.0000000000002</v>
      </c>
      <c r="E15" s="56">
        <f t="shared" si="3"/>
        <v>-1579.9</v>
      </c>
      <c r="F15" s="56">
        <f t="shared" si="3"/>
        <v>261.8</v>
      </c>
      <c r="G15" s="56">
        <f t="shared" si="3"/>
        <v>3432.4500000000003</v>
      </c>
      <c r="H15" s="56">
        <f t="shared" si="3"/>
        <v>5929.000000000001</v>
      </c>
      <c r="I15" s="56">
        <f t="shared" si="3"/>
        <v>4052.6500000000005</v>
      </c>
      <c r="J15" s="56">
        <f t="shared" si="3"/>
        <v>1938.65</v>
      </c>
      <c r="K15" s="56">
        <f t="shared" si="3"/>
        <v>700.7</v>
      </c>
    </row>
    <row r="16" spans="2:11" ht="12.75">
      <c r="B16" s="102"/>
      <c r="D16" s="56"/>
      <c r="E16" s="56"/>
      <c r="F16" s="56"/>
      <c r="G16" s="56"/>
      <c r="H16" s="56"/>
      <c r="I16" s="56"/>
      <c r="J16" s="56"/>
      <c r="K16" s="56"/>
    </row>
    <row r="17" spans="2:12" ht="12.75">
      <c r="B17" s="339" t="s">
        <v>264</v>
      </c>
      <c r="C17" s="339"/>
      <c r="D17" s="339"/>
      <c r="E17" s="339"/>
      <c r="F17" s="339"/>
      <c r="G17" s="339"/>
      <c r="H17" s="339"/>
      <c r="I17" s="339"/>
      <c r="J17" s="339"/>
      <c r="K17" s="339"/>
      <c r="L17" s="339"/>
    </row>
    <row r="18" ht="12.75"/>
    <row r="19" spans="4:11" ht="13.5" thickBot="1">
      <c r="D19" s="88"/>
      <c r="E19" s="88"/>
      <c r="F19" s="88"/>
      <c r="G19" s="88"/>
      <c r="H19" s="89" t="s">
        <v>193</v>
      </c>
      <c r="I19" s="88"/>
      <c r="J19" s="88"/>
      <c r="K19" s="88"/>
    </row>
    <row r="20" spans="2:11" ht="13.5" thickBot="1">
      <c r="B20" s="20"/>
      <c r="C20" s="20"/>
      <c r="D20" s="45">
        <v>0</v>
      </c>
      <c r="E20" s="45">
        <v>1</v>
      </c>
      <c r="F20" s="45">
        <v>2</v>
      </c>
      <c r="G20" s="45">
        <v>3</v>
      </c>
      <c r="H20" s="45">
        <v>4</v>
      </c>
      <c r="I20" s="45">
        <v>5</v>
      </c>
      <c r="J20" s="45">
        <v>6</v>
      </c>
      <c r="K20" s="45">
        <v>7</v>
      </c>
    </row>
    <row r="21" spans="2:11" ht="12.75">
      <c r="B21" s="14"/>
      <c r="C21" s="14"/>
      <c r="D21" s="100"/>
      <c r="E21" s="100"/>
      <c r="F21" s="100"/>
      <c r="G21" s="100"/>
      <c r="H21" s="100"/>
      <c r="I21" s="100"/>
      <c r="J21" s="100"/>
      <c r="K21" s="100"/>
    </row>
    <row r="22" spans="2:11" ht="12.75">
      <c r="B22" s="102">
        <v>1</v>
      </c>
      <c r="C22" t="s">
        <v>207</v>
      </c>
      <c r="D22" s="56"/>
      <c r="E22" s="56">
        <v>-550</v>
      </c>
      <c r="F22" s="56">
        <v>-739</v>
      </c>
      <c r="G22" s="56">
        <v>-1972</v>
      </c>
      <c r="H22" s="56">
        <v>-1629</v>
      </c>
      <c r="I22" s="56">
        <v>1307</v>
      </c>
      <c r="J22" s="56">
        <v>1581</v>
      </c>
      <c r="K22" s="56">
        <v>1949</v>
      </c>
    </row>
    <row r="23" spans="2:11" ht="12.75">
      <c r="B23" s="102" t="s">
        <v>202</v>
      </c>
      <c r="C23" t="s">
        <v>209</v>
      </c>
      <c r="D23" s="56">
        <v>-10000</v>
      </c>
      <c r="E23" s="56">
        <v>0</v>
      </c>
      <c r="F23" s="56">
        <v>0</v>
      </c>
      <c r="G23" s="56">
        <v>0</v>
      </c>
      <c r="H23" s="56">
        <v>0</v>
      </c>
      <c r="I23" s="56">
        <v>0</v>
      </c>
      <c r="J23" s="56">
        <v>0</v>
      </c>
      <c r="K23" s="56">
        <v>2002</v>
      </c>
    </row>
    <row r="24" spans="2:11" ht="12.75">
      <c r="B24" s="102" t="s">
        <v>203</v>
      </c>
      <c r="C24" t="s">
        <v>265</v>
      </c>
      <c r="D24" s="56">
        <v>0</v>
      </c>
      <c r="E24" s="56">
        <v>523</v>
      </c>
      <c r="F24" s="56">
        <v>12887</v>
      </c>
      <c r="G24" s="56">
        <v>32610</v>
      </c>
      <c r="H24" s="56">
        <v>48901</v>
      </c>
      <c r="I24" s="56">
        <v>35834</v>
      </c>
      <c r="J24" s="56">
        <v>19717</v>
      </c>
      <c r="K24" s="56">
        <v>0</v>
      </c>
    </row>
    <row r="25" spans="2:11" ht="12.75">
      <c r="B25" s="102" t="s">
        <v>204</v>
      </c>
      <c r="C25" t="s">
        <v>266</v>
      </c>
      <c r="D25" s="56">
        <v>0</v>
      </c>
      <c r="E25" s="56">
        <v>837</v>
      </c>
      <c r="F25" s="56">
        <v>7729</v>
      </c>
      <c r="G25" s="56">
        <v>19552</v>
      </c>
      <c r="H25" s="56">
        <v>29345</v>
      </c>
      <c r="I25" s="56">
        <v>21492</v>
      </c>
      <c r="J25" s="56">
        <v>11830</v>
      </c>
      <c r="K25" s="56">
        <v>0</v>
      </c>
    </row>
    <row r="26" spans="2:11" ht="12.75">
      <c r="B26" s="102" t="s">
        <v>205</v>
      </c>
      <c r="C26" t="s">
        <v>267</v>
      </c>
      <c r="D26" s="56">
        <v>4000</v>
      </c>
      <c r="E26" s="56">
        <v>2200</v>
      </c>
      <c r="F26" s="56">
        <v>1210</v>
      </c>
      <c r="G26" s="56">
        <v>1331</v>
      </c>
      <c r="H26" s="56">
        <v>1464</v>
      </c>
      <c r="I26" s="56">
        <v>1611</v>
      </c>
      <c r="J26" s="56">
        <v>1772</v>
      </c>
      <c r="K26" s="56">
        <v>0</v>
      </c>
    </row>
    <row r="27" spans="2:11" ht="12.75">
      <c r="B27" s="102" t="s">
        <v>206</v>
      </c>
      <c r="C27" t="s">
        <v>268</v>
      </c>
      <c r="D27" s="56">
        <f aca="true" t="shared" si="4" ref="D27:K27">D15</f>
        <v>-1400.0000000000002</v>
      </c>
      <c r="E27" s="56">
        <f t="shared" si="4"/>
        <v>-1579.9</v>
      </c>
      <c r="F27" s="56">
        <f t="shared" si="4"/>
        <v>261.8</v>
      </c>
      <c r="G27" s="56">
        <f t="shared" si="4"/>
        <v>3432.4500000000003</v>
      </c>
      <c r="H27" s="56">
        <f t="shared" si="4"/>
        <v>5929.000000000001</v>
      </c>
      <c r="I27" s="56">
        <f t="shared" si="4"/>
        <v>4052.6500000000005</v>
      </c>
      <c r="J27" s="56">
        <f t="shared" si="4"/>
        <v>1938.65</v>
      </c>
      <c r="K27" s="56">
        <f t="shared" si="4"/>
        <v>700.7</v>
      </c>
    </row>
    <row r="28" spans="2:11" ht="12.75">
      <c r="B28" s="37">
        <v>7</v>
      </c>
      <c r="C28" t="s">
        <v>269</v>
      </c>
      <c r="D28" s="56">
        <f aca="true" t="shared" si="5" ref="D28:K28">+D24-D25-D26-D27</f>
        <v>-2600</v>
      </c>
      <c r="E28" s="56">
        <f t="shared" si="5"/>
        <v>-934.0999999999999</v>
      </c>
      <c r="F28" s="56">
        <f t="shared" si="5"/>
        <v>3686.2</v>
      </c>
      <c r="G28" s="56">
        <f t="shared" si="5"/>
        <v>8294.55</v>
      </c>
      <c r="H28" s="56">
        <f t="shared" si="5"/>
        <v>12163</v>
      </c>
      <c r="I28" s="56">
        <f t="shared" si="5"/>
        <v>8678.349999999999</v>
      </c>
      <c r="J28" s="56">
        <f t="shared" si="5"/>
        <v>4176.35</v>
      </c>
      <c r="K28" s="56">
        <f t="shared" si="5"/>
        <v>-700.7</v>
      </c>
    </row>
    <row r="29" spans="2:11" ht="12.75">
      <c r="B29" s="102" t="s">
        <v>210</v>
      </c>
      <c r="C29" t="s">
        <v>270</v>
      </c>
      <c r="D29" s="56">
        <v>-12600</v>
      </c>
      <c r="E29" s="56">
        <v>-1484</v>
      </c>
      <c r="F29" s="56">
        <v>2947</v>
      </c>
      <c r="G29" s="56">
        <v>6323</v>
      </c>
      <c r="H29" s="56">
        <v>10534</v>
      </c>
      <c r="I29" s="56">
        <v>9985</v>
      </c>
      <c r="J29" s="56">
        <v>5757</v>
      </c>
      <c r="K29" s="56">
        <v>3269</v>
      </c>
    </row>
    <row r="30" spans="2:11" ht="12.75">
      <c r="B30" s="102" t="s">
        <v>211</v>
      </c>
      <c r="C30" t="s">
        <v>104</v>
      </c>
      <c r="D30" s="56">
        <f aca="true" t="shared" si="6" ref="D30:K30">D29/((1+0.01*$D$34)^D20)</f>
        <v>-12600</v>
      </c>
      <c r="E30" s="56">
        <f t="shared" si="6"/>
        <v>-1236.6666666666667</v>
      </c>
      <c r="F30" s="56">
        <f t="shared" si="6"/>
        <v>2046.5277777777778</v>
      </c>
      <c r="G30" s="56">
        <f t="shared" si="6"/>
        <v>3659.1435185185187</v>
      </c>
      <c r="H30" s="56">
        <f t="shared" si="6"/>
        <v>5080.054012345679</v>
      </c>
      <c r="I30" s="56">
        <f t="shared" si="6"/>
        <v>4012.7475565843624</v>
      </c>
      <c r="J30" s="56">
        <f t="shared" si="6"/>
        <v>1928.0076517489713</v>
      </c>
      <c r="K30" s="56">
        <f t="shared" si="6"/>
        <v>912.3179048068131</v>
      </c>
    </row>
    <row r="31" spans="2:11" ht="12.75">
      <c r="B31" s="102"/>
      <c r="E31" s="56"/>
      <c r="F31" s="56"/>
      <c r="G31" s="56"/>
      <c r="H31" s="56"/>
      <c r="I31" s="56"/>
      <c r="J31" s="56"/>
      <c r="K31" s="56"/>
    </row>
    <row r="32" spans="3:11" ht="12.75">
      <c r="C32" t="s">
        <v>105</v>
      </c>
      <c r="D32" s="103">
        <f>SUM(D30:L30)</f>
        <v>3802.131755115456</v>
      </c>
      <c r="E32" s="104"/>
      <c r="F32" s="104"/>
      <c r="G32" s="104"/>
      <c r="H32" s="104"/>
      <c r="I32" s="104"/>
      <c r="J32" s="104"/>
      <c r="K32" s="104"/>
    </row>
    <row r="33" spans="5:11" ht="12.75">
      <c r="E33" s="104"/>
      <c r="F33" s="104"/>
      <c r="G33" s="104"/>
      <c r="H33" s="104"/>
      <c r="I33" s="104"/>
      <c r="J33" s="104"/>
      <c r="K33" s="104"/>
    </row>
    <row r="34" spans="3:11" ht="12.75">
      <c r="C34" t="s">
        <v>212</v>
      </c>
      <c r="D34" s="105">
        <v>20</v>
      </c>
      <c r="E34" s="104">
        <f>IF(D3=3,"",IF(D3=5,"",IF(D3=7,"","No. of years must be 3, 5, or 7")))</f>
      </c>
      <c r="F34" s="104"/>
      <c r="H34" s="104"/>
      <c r="I34" s="104"/>
      <c r="J34" s="104"/>
      <c r="K34" s="104"/>
    </row>
    <row r="35" spans="4:11" ht="13.5" thickBot="1">
      <c r="D35" s="105"/>
      <c r="E35" s="104"/>
      <c r="F35" s="104"/>
      <c r="H35" s="104"/>
      <c r="I35" s="104"/>
      <c r="J35" s="104"/>
      <c r="K35" s="104"/>
    </row>
    <row r="36" spans="2:12" ht="13.5" thickBot="1">
      <c r="B36" s="346" t="s">
        <v>271</v>
      </c>
      <c r="C36" s="347"/>
      <c r="D36" s="347"/>
      <c r="E36" s="347"/>
      <c r="F36" s="347"/>
      <c r="G36" s="347"/>
      <c r="H36" s="347"/>
      <c r="I36" s="347"/>
      <c r="J36" s="347"/>
      <c r="K36" s="347"/>
      <c r="L36" s="348"/>
    </row>
    <row r="37" ht="12.75">
      <c r="B37" s="14"/>
    </row>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row r="102" ht="12.75"/>
  </sheetData>
  <sheetProtection/>
  <mergeCells count="3">
    <mergeCell ref="B17:L17"/>
    <mergeCell ref="B1:L1"/>
    <mergeCell ref="B36:L36"/>
  </mergeCells>
  <dataValidations count="3">
    <dataValidation type="decimal" operator="greaterThanOrEqual" allowBlank="1" showInputMessage="1" showErrorMessage="1" sqref="D24:K26">
      <formula1>0</formula1>
    </dataValidation>
    <dataValidation type="list" allowBlank="1" showInputMessage="1" showErrorMessage="1" sqref="D3">
      <formula1>"3,5,7"</formula1>
    </dataValidation>
    <dataValidation type="decimal" allowBlank="1" showInputMessage="1" showErrorMessage="1" sqref="D4">
      <formula1>0</formula1>
      <formula2>100</formula2>
    </dataValidation>
  </dataValidations>
  <printOptions/>
  <pageMargins left="0.75" right="0.75" top="1" bottom="1" header="0.5" footer="0.5"/>
  <pageSetup horizontalDpi="300" verticalDpi="300" orientation="landscape" scale="87" r:id="rId1"/>
  <headerFooter alignWithMargins="0">
    <oddFooter xml:space="preserve">&amp;CCopyright © 2011 McGraw-Hill/Irwin </oddFooter>
  </headerFooter>
</worksheet>
</file>

<file path=xl/worksheets/sheet3.xml><?xml version="1.0" encoding="utf-8"?>
<worksheet xmlns="http://schemas.openxmlformats.org/spreadsheetml/2006/main" xmlns:r="http://schemas.openxmlformats.org/officeDocument/2006/relationships">
  <dimension ref="A1:J71"/>
  <sheetViews>
    <sheetView showGridLines="0" workbookViewId="0" topLeftCell="A1">
      <selection activeCell="A1" sqref="A1:I1"/>
    </sheetView>
  </sheetViews>
  <sheetFormatPr defaultColWidth="9.140625" defaultRowHeight="12.75" zeroHeight="1"/>
  <cols>
    <col min="2" max="2" width="34.00390625" style="0" customWidth="1"/>
    <col min="3" max="3" width="14.00390625" style="0" customWidth="1"/>
    <col min="4" max="4" width="11.8515625" style="0" customWidth="1"/>
    <col min="5" max="8" width="12.00390625" style="0" bestFit="1" customWidth="1"/>
    <col min="10" max="10" width="12.57421875" style="0" customWidth="1"/>
    <col min="11" max="16384" width="0" style="0" hidden="1" customWidth="1"/>
  </cols>
  <sheetData>
    <row r="1" spans="1:10" ht="30">
      <c r="A1" s="319" t="s">
        <v>514</v>
      </c>
      <c r="B1" s="319"/>
      <c r="C1" s="319"/>
      <c r="D1" s="319"/>
      <c r="E1" s="319"/>
      <c r="F1" s="319"/>
      <c r="G1" s="319"/>
      <c r="H1" s="319"/>
      <c r="I1" s="319"/>
      <c r="J1" s="8" t="s">
        <v>2</v>
      </c>
    </row>
    <row r="2" spans="1:10" ht="18">
      <c r="A2" s="320" t="s">
        <v>512</v>
      </c>
      <c r="B2" s="320"/>
      <c r="C2" s="320"/>
      <c r="D2" s="320"/>
      <c r="E2" s="320"/>
      <c r="F2" s="320"/>
      <c r="G2" s="320"/>
      <c r="H2" s="320"/>
      <c r="I2" s="320"/>
      <c r="J2" s="6"/>
    </row>
    <row r="3" spans="1:9" ht="18.75">
      <c r="A3" s="12"/>
      <c r="B3" s="13"/>
      <c r="C3" s="13"/>
      <c r="D3" s="13"/>
      <c r="E3" s="13"/>
      <c r="F3" s="13"/>
      <c r="G3" s="13"/>
      <c r="H3" s="13"/>
      <c r="I3" s="14"/>
    </row>
    <row r="4" spans="1:10" ht="15.75">
      <c r="A4" s="321" t="s">
        <v>259</v>
      </c>
      <c r="B4" s="321"/>
      <c r="C4" s="321"/>
      <c r="D4" s="321"/>
      <c r="E4" s="321"/>
      <c r="F4" s="321"/>
      <c r="G4" s="321"/>
      <c r="H4" s="321"/>
      <c r="I4" s="321"/>
      <c r="J4" s="6"/>
    </row>
    <row r="5" spans="1:10" ht="15">
      <c r="A5" s="317" t="s">
        <v>283</v>
      </c>
      <c r="B5" s="317"/>
      <c r="C5" s="317"/>
      <c r="D5" s="317"/>
      <c r="E5" s="317"/>
      <c r="F5" s="317"/>
      <c r="G5" s="317"/>
      <c r="H5" s="317"/>
      <c r="I5" s="317"/>
      <c r="J5" s="5"/>
    </row>
    <row r="6" spans="1:9" ht="12.75">
      <c r="A6" s="318"/>
      <c r="B6" s="318"/>
      <c r="C6" s="318"/>
      <c r="D6" s="318"/>
      <c r="E6" s="318"/>
      <c r="F6" s="318"/>
      <c r="G6" s="318"/>
      <c r="H6" s="318"/>
      <c r="I6" s="318"/>
    </row>
    <row r="7" ht="12.75"/>
    <row r="8" ht="12.75">
      <c r="B8" t="s">
        <v>289</v>
      </c>
    </row>
    <row r="9" ht="12.75">
      <c r="B9" t="s">
        <v>290</v>
      </c>
    </row>
    <row r="10" ht="12.75">
      <c r="B10" t="s">
        <v>291</v>
      </c>
    </row>
    <row r="11" ht="12.75">
      <c r="B11" t="s">
        <v>292</v>
      </c>
    </row>
    <row r="12" ht="12.75">
      <c r="B12" t="s">
        <v>293</v>
      </c>
    </row>
    <row r="13" ht="12.75"/>
    <row r="14" ht="12.75">
      <c r="B14" t="s">
        <v>294</v>
      </c>
    </row>
    <row r="15" ht="12.75">
      <c r="B15" t="s">
        <v>295</v>
      </c>
    </row>
    <row r="16" ht="12.75">
      <c r="B16" t="s">
        <v>296</v>
      </c>
    </row>
    <row r="17" ht="12.75">
      <c r="B17" t="s">
        <v>297</v>
      </c>
    </row>
    <row r="18" ht="12.75"/>
    <row r="19" spans="1:9" ht="12.75" customHeight="1">
      <c r="A19" s="20"/>
      <c r="B19" s="182"/>
      <c r="C19" s="182"/>
      <c r="D19" s="182"/>
      <c r="E19" s="182"/>
      <c r="F19" s="182"/>
      <c r="G19" s="182"/>
      <c r="H19" s="182"/>
      <c r="I19" s="182"/>
    </row>
    <row r="20" spans="1:9" ht="12.75" customHeight="1">
      <c r="A20" s="14"/>
      <c r="B20" s="46" t="s">
        <v>479</v>
      </c>
      <c r="C20" s="180"/>
      <c r="D20" s="180"/>
      <c r="E20" s="180"/>
      <c r="F20" s="180"/>
      <c r="G20" s="180"/>
      <c r="H20" s="180"/>
      <c r="I20" s="180"/>
    </row>
    <row r="21" spans="1:10" ht="15.75">
      <c r="A21" s="321" t="s">
        <v>259</v>
      </c>
      <c r="B21" s="321"/>
      <c r="C21" s="321"/>
      <c r="D21" s="321"/>
      <c r="E21" s="321"/>
      <c r="F21" s="321"/>
      <c r="G21" s="321"/>
      <c r="H21" s="321"/>
      <c r="I21" s="321"/>
      <c r="J21" s="180"/>
    </row>
    <row r="22" spans="1:10" ht="15">
      <c r="A22" s="317" t="s">
        <v>283</v>
      </c>
      <c r="B22" s="317"/>
      <c r="C22" s="317"/>
      <c r="D22" s="317"/>
      <c r="E22" s="317"/>
      <c r="F22" s="317"/>
      <c r="G22" s="317"/>
      <c r="H22" s="317"/>
      <c r="I22" s="317"/>
      <c r="J22" s="181"/>
    </row>
    <row r="23" spans="1:10" ht="15">
      <c r="A23" s="17"/>
      <c r="C23" s="16"/>
      <c r="D23" s="16"/>
      <c r="E23" s="7"/>
      <c r="F23" s="7"/>
      <c r="G23" s="5"/>
      <c r="H23" s="6"/>
      <c r="I23" s="13"/>
      <c r="J23" s="6"/>
    </row>
    <row r="24" spans="1:9" ht="15">
      <c r="A24" s="14"/>
      <c r="B24" s="22"/>
      <c r="C24" s="16"/>
      <c r="D24" s="16"/>
      <c r="E24" s="7"/>
      <c r="F24" s="7"/>
      <c r="G24" s="5"/>
      <c r="H24" s="6"/>
      <c r="I24" s="13"/>
    </row>
    <row r="25" spans="1:9" ht="12.75">
      <c r="A25" s="14"/>
      <c r="B25" s="23" t="s">
        <v>22</v>
      </c>
      <c r="C25" s="322"/>
      <c r="D25" s="323"/>
      <c r="E25" s="14"/>
      <c r="I25" s="14"/>
    </row>
    <row r="26" spans="1:9" ht="12.75">
      <c r="A26" s="14"/>
      <c r="B26" s="25" t="s">
        <v>23</v>
      </c>
      <c r="C26" s="26"/>
      <c r="D26" s="24"/>
      <c r="E26" s="14"/>
      <c r="I26" s="14"/>
    </row>
    <row r="27" spans="1:9" ht="12.75">
      <c r="A27" s="14"/>
      <c r="B27" s="27" t="s">
        <v>24</v>
      </c>
      <c r="C27" s="26"/>
      <c r="D27" s="24"/>
      <c r="E27" s="14"/>
      <c r="I27" s="14"/>
    </row>
    <row r="28" spans="1:9" ht="12.75">
      <c r="A28" s="14"/>
      <c r="B28" s="27" t="s">
        <v>25</v>
      </c>
      <c r="C28" s="26"/>
      <c r="D28" s="24"/>
      <c r="E28" s="14"/>
      <c r="I28" s="14"/>
    </row>
    <row r="29" spans="2:5" ht="12.75">
      <c r="B29" s="142"/>
      <c r="C29" s="142"/>
      <c r="D29" s="142"/>
      <c r="E29" s="142"/>
    </row>
    <row r="30" spans="2:3" ht="12.75">
      <c r="B30" s="143"/>
      <c r="C30" s="229" t="s">
        <v>463</v>
      </c>
    </row>
    <row r="31" spans="2:3" ht="12.75">
      <c r="B31" s="142" t="s">
        <v>137</v>
      </c>
      <c r="C31" s="157"/>
    </row>
    <row r="32" spans="2:3" ht="12.75">
      <c r="B32" s="142" t="s">
        <v>298</v>
      </c>
      <c r="C32" s="148"/>
    </row>
    <row r="33" spans="2:3" ht="12.75">
      <c r="B33" s="142" t="s">
        <v>299</v>
      </c>
      <c r="C33" s="148"/>
    </row>
    <row r="34" spans="2:3" ht="12.75">
      <c r="B34" s="142" t="s">
        <v>255</v>
      </c>
      <c r="C34" s="158"/>
    </row>
    <row r="35" spans="2:3" ht="12.75">
      <c r="B35" s="142" t="s">
        <v>300</v>
      </c>
      <c r="C35" s="158"/>
    </row>
    <row r="36" spans="2:3" ht="12.75">
      <c r="B36" s="142" t="s">
        <v>301</v>
      </c>
      <c r="C36" s="159"/>
    </row>
    <row r="37" spans="2:3" ht="12.75">
      <c r="B37" s="142" t="s">
        <v>99</v>
      </c>
      <c r="C37" s="158"/>
    </row>
    <row r="38" spans="2:3" ht="12.75">
      <c r="B38" s="142" t="s">
        <v>302</v>
      </c>
      <c r="C38" s="158"/>
    </row>
    <row r="39" spans="2:3" ht="12.75">
      <c r="B39" s="142" t="s">
        <v>303</v>
      </c>
      <c r="C39" s="147"/>
    </row>
    <row r="40" spans="2:3" ht="12.75">
      <c r="B40" s="142" t="s">
        <v>311</v>
      </c>
      <c r="C40" s="159"/>
    </row>
    <row r="41" ht="12.75"/>
    <row r="42" spans="3:8" ht="12.75">
      <c r="C42" s="316" t="s">
        <v>50</v>
      </c>
      <c r="D42" s="316"/>
      <c r="E42" s="316"/>
      <c r="F42" s="316"/>
      <c r="G42" s="316"/>
      <c r="H42" s="316"/>
    </row>
    <row r="43" spans="2:8" ht="12.75">
      <c r="B43" s="142"/>
      <c r="C43" s="229">
        <v>0</v>
      </c>
      <c r="D43" s="229">
        <v>1</v>
      </c>
      <c r="E43" s="229">
        <v>2</v>
      </c>
      <c r="F43" s="229">
        <v>3</v>
      </c>
      <c r="G43" s="229">
        <v>4</v>
      </c>
      <c r="H43" s="229">
        <v>5</v>
      </c>
    </row>
    <row r="44" spans="2:8" ht="12.75">
      <c r="B44" s="142" t="s">
        <v>317</v>
      </c>
      <c r="C44" s="160"/>
      <c r="D44" s="160"/>
      <c r="E44" s="160"/>
      <c r="F44" s="160"/>
      <c r="G44" s="160"/>
      <c r="H44" s="160"/>
    </row>
    <row r="45" spans="2:8" ht="12.75">
      <c r="B45" s="142" t="s">
        <v>131</v>
      </c>
      <c r="C45" s="160"/>
      <c r="D45" s="148"/>
      <c r="E45" s="148"/>
      <c r="F45" s="148"/>
      <c r="G45" s="148"/>
      <c r="H45" s="148"/>
    </row>
    <row r="46" spans="2:8" ht="12.75">
      <c r="B46" s="142" t="s">
        <v>304</v>
      </c>
      <c r="C46" s="160"/>
      <c r="D46" s="148"/>
      <c r="E46" s="148"/>
      <c r="F46" s="148"/>
      <c r="G46" s="148"/>
      <c r="H46" s="148"/>
    </row>
    <row r="47" spans="2:8" ht="12.75">
      <c r="B47" s="142" t="s">
        <v>305</v>
      </c>
      <c r="C47" s="160"/>
      <c r="D47" s="148"/>
      <c r="E47" s="148"/>
      <c r="F47" s="148"/>
      <c r="G47" s="148"/>
      <c r="H47" s="148"/>
    </row>
    <row r="48" spans="2:8" ht="12.75">
      <c r="B48" s="142" t="s">
        <v>52</v>
      </c>
      <c r="C48" s="160"/>
      <c r="D48" s="148"/>
      <c r="E48" s="148"/>
      <c r="F48" s="148"/>
      <c r="G48" s="148"/>
      <c r="H48" s="148"/>
    </row>
    <row r="49" spans="2:8" ht="12.75">
      <c r="B49" s="142" t="s">
        <v>306</v>
      </c>
      <c r="C49" s="160"/>
      <c r="D49" s="148"/>
      <c r="E49" s="148"/>
      <c r="F49" s="148"/>
      <c r="G49" s="148"/>
      <c r="H49" s="148"/>
    </row>
    <row r="50" spans="2:8" ht="12.75">
      <c r="B50" s="142" t="s">
        <v>99</v>
      </c>
      <c r="C50" s="160"/>
      <c r="D50" s="148"/>
      <c r="E50" s="148"/>
      <c r="F50" s="148"/>
      <c r="G50" s="148"/>
      <c r="H50" s="148"/>
    </row>
    <row r="51" spans="2:8" ht="12.75">
      <c r="B51" s="142" t="s">
        <v>307</v>
      </c>
      <c r="C51" s="160"/>
      <c r="D51" s="148"/>
      <c r="E51" s="148"/>
      <c r="F51" s="148"/>
      <c r="G51" s="148"/>
      <c r="H51" s="148"/>
    </row>
    <row r="52" spans="2:8" ht="12.75">
      <c r="B52" s="142" t="s">
        <v>308</v>
      </c>
      <c r="C52" s="160"/>
      <c r="D52" s="148"/>
      <c r="E52" s="148"/>
      <c r="F52" s="148"/>
      <c r="G52" s="148"/>
      <c r="H52" s="148"/>
    </row>
    <row r="53" spans="2:8" ht="12.75">
      <c r="B53" s="142" t="s">
        <v>309</v>
      </c>
      <c r="C53" s="160"/>
      <c r="D53" s="148"/>
      <c r="E53" s="148"/>
      <c r="F53" s="148"/>
      <c r="G53" s="148"/>
      <c r="H53" s="148"/>
    </row>
    <row r="54" spans="2:9" ht="12.75">
      <c r="B54" s="142" t="s">
        <v>310</v>
      </c>
      <c r="C54" s="148"/>
      <c r="D54" s="148"/>
      <c r="E54" s="148"/>
      <c r="F54" s="148"/>
      <c r="G54" s="148"/>
      <c r="H54" s="148"/>
      <c r="I54" s="120"/>
    </row>
    <row r="55" spans="2:8" ht="12.75">
      <c r="B55" s="142" t="s">
        <v>103</v>
      </c>
      <c r="C55" s="160"/>
      <c r="D55" s="148"/>
      <c r="E55" s="148"/>
      <c r="F55" s="148"/>
      <c r="G55" s="148"/>
      <c r="H55" s="148"/>
    </row>
    <row r="56" spans="2:8" ht="12.75">
      <c r="B56" s="142"/>
      <c r="C56" s="166"/>
      <c r="D56" s="167"/>
      <c r="E56" s="167"/>
      <c r="F56" s="167"/>
      <c r="G56" s="167"/>
      <c r="H56" s="167"/>
    </row>
    <row r="57" spans="2:8" ht="12.75">
      <c r="B57" s="142"/>
      <c r="C57" s="166"/>
      <c r="D57" s="167"/>
      <c r="E57" s="167"/>
      <c r="F57" s="167"/>
      <c r="G57" s="167"/>
      <c r="H57" s="167"/>
    </row>
    <row r="58" spans="2:8" ht="12.75">
      <c r="B58" s="142"/>
      <c r="C58" s="166"/>
      <c r="D58" s="167"/>
      <c r="E58" s="167"/>
      <c r="F58" s="167"/>
      <c r="G58" s="167"/>
      <c r="H58" s="167"/>
    </row>
    <row r="59" spans="2:8" ht="12.75">
      <c r="B59" s="142" t="s">
        <v>320</v>
      </c>
      <c r="C59" s="160"/>
      <c r="D59" s="148"/>
      <c r="E59" s="148"/>
      <c r="F59" s="148"/>
      <c r="G59" s="148"/>
      <c r="H59" s="148"/>
    </row>
    <row r="60" spans="2:8" ht="12.75">
      <c r="B60" s="142" t="s">
        <v>318</v>
      </c>
      <c r="C60" s="160"/>
      <c r="D60" s="148"/>
      <c r="E60" s="148"/>
      <c r="F60" s="148"/>
      <c r="G60" s="148"/>
      <c r="H60" s="148"/>
    </row>
    <row r="61" spans="2:8" ht="12.75">
      <c r="B61" s="142" t="s">
        <v>319</v>
      </c>
      <c r="C61" s="160"/>
      <c r="D61" s="148"/>
      <c r="E61" s="148"/>
      <c r="F61" s="148"/>
      <c r="G61" s="148"/>
      <c r="H61" s="148"/>
    </row>
    <row r="62" spans="3:8" ht="12.75">
      <c r="C62" s="37"/>
      <c r="D62" s="37"/>
      <c r="E62" s="37"/>
      <c r="F62" s="37"/>
      <c r="G62" s="37"/>
      <c r="H62" s="37"/>
    </row>
    <row r="63" spans="3:8" ht="12.75">
      <c r="C63" s="37"/>
      <c r="D63" s="37"/>
      <c r="E63" s="37"/>
      <c r="F63" s="37"/>
      <c r="G63" s="37"/>
      <c r="H63" s="37"/>
    </row>
    <row r="64" spans="2:8" ht="12.75">
      <c r="B64" s="142" t="s">
        <v>314</v>
      </c>
      <c r="C64" s="148"/>
      <c r="D64" s="37"/>
      <c r="E64" s="37"/>
      <c r="F64" s="37"/>
      <c r="G64" s="37"/>
      <c r="H64" s="37"/>
    </row>
    <row r="65" spans="2:8" ht="12.75">
      <c r="B65" s="142" t="s">
        <v>315</v>
      </c>
      <c r="C65" s="148"/>
      <c r="D65" s="37"/>
      <c r="E65" s="37"/>
      <c r="F65" s="37"/>
      <c r="G65" s="37"/>
      <c r="H65" s="37"/>
    </row>
    <row r="66" spans="2:8" s="14" customFormat="1" ht="12.75">
      <c r="B66" s="142"/>
      <c r="C66" s="161"/>
      <c r="D66" s="112"/>
      <c r="E66" s="112"/>
      <c r="F66" s="112"/>
      <c r="G66" s="112"/>
      <c r="H66" s="112"/>
    </row>
    <row r="67" spans="2:8" ht="12.75">
      <c r="B67" s="142" t="s">
        <v>316</v>
      </c>
      <c r="C67" s="148"/>
      <c r="D67" s="37"/>
      <c r="E67" s="37"/>
      <c r="F67" s="37"/>
      <c r="G67" s="37"/>
      <c r="H67" s="37"/>
    </row>
    <row r="68" spans="2:8" s="14" customFormat="1" ht="12.75">
      <c r="B68" s="142"/>
      <c r="C68" s="161"/>
      <c r="D68" s="112"/>
      <c r="E68" s="112"/>
      <c r="F68" s="112"/>
      <c r="G68" s="112"/>
      <c r="H68" s="112"/>
    </row>
    <row r="69" spans="2:8" ht="12.75">
      <c r="B69" s="142" t="s">
        <v>312</v>
      </c>
      <c r="C69" s="148"/>
      <c r="D69" s="37"/>
      <c r="E69" s="37"/>
      <c r="F69" s="37"/>
      <c r="G69" s="37"/>
      <c r="H69" s="37"/>
    </row>
    <row r="70" spans="2:8" ht="12.75">
      <c r="B70" s="142" t="s">
        <v>313</v>
      </c>
      <c r="C70" s="148"/>
      <c r="D70" s="37"/>
      <c r="E70" s="37"/>
      <c r="F70" s="37"/>
      <c r="G70" s="37"/>
      <c r="H70" s="37"/>
    </row>
    <row r="71" spans="2:8" ht="25.5">
      <c r="B71" s="145" t="s">
        <v>464</v>
      </c>
      <c r="C71" s="154"/>
      <c r="D71" s="37"/>
      <c r="E71" s="37"/>
      <c r="F71" s="37"/>
      <c r="G71" s="37"/>
      <c r="H71" s="37"/>
    </row>
    <row r="72" ht="12.75"/>
    <row r="73" ht="12.75"/>
    <row r="74" ht="12.75"/>
  </sheetData>
  <mergeCells count="9">
    <mergeCell ref="C42:H42"/>
    <mergeCell ref="A5:I5"/>
    <mergeCell ref="A6:I6"/>
    <mergeCell ref="A1:I1"/>
    <mergeCell ref="A2:I2"/>
    <mergeCell ref="A4:I4"/>
    <mergeCell ref="C25:D25"/>
    <mergeCell ref="A22:I22"/>
    <mergeCell ref="A21:I21"/>
  </mergeCells>
  <hyperlinks>
    <hyperlink ref="J1" location="MAIN_MENU____Chapter_6" tooltip="Return to the Main Menu" display="Main Menu"/>
  </hyperlinks>
  <printOptions/>
  <pageMargins left="0.75" right="0.75" top="1" bottom="1" header="0.5" footer="0.5"/>
  <pageSetup horizontalDpi="300" verticalDpi="300" orientation="portrait" scale="70" r:id="rId1"/>
  <headerFooter alignWithMargins="0">
    <oddFooter xml:space="preserve">&amp;CCopyright © 2011 McGraw-Hill/Irwin </oddFooter>
  </headerFooter>
</worksheet>
</file>

<file path=xl/worksheets/sheet4.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I1"/>
    </sheetView>
  </sheetViews>
  <sheetFormatPr defaultColWidth="0" defaultRowHeight="12.75" zeroHeight="1"/>
  <cols>
    <col min="1" max="1" width="9.140625" style="0" customWidth="1"/>
    <col min="2" max="2" width="14.421875" style="0" customWidth="1"/>
    <col min="3" max="3" width="16.00390625" style="0" customWidth="1"/>
    <col min="4" max="4" width="14.28125" style="0" customWidth="1"/>
    <col min="5" max="5" width="12.00390625" style="0" customWidth="1"/>
    <col min="6" max="9" width="9.140625" style="0" customWidth="1"/>
    <col min="10" max="10" width="12.28125" style="0" customWidth="1"/>
  </cols>
  <sheetData>
    <row r="1" spans="1:10" ht="30">
      <c r="A1" s="319" t="s">
        <v>514</v>
      </c>
      <c r="B1" s="319"/>
      <c r="C1" s="319"/>
      <c r="D1" s="319"/>
      <c r="E1" s="319"/>
      <c r="F1" s="319"/>
      <c r="G1" s="319"/>
      <c r="H1" s="319"/>
      <c r="I1" s="319"/>
      <c r="J1" s="8" t="s">
        <v>2</v>
      </c>
    </row>
    <row r="2" spans="1:10" ht="18">
      <c r="A2" s="320" t="s">
        <v>512</v>
      </c>
      <c r="B2" s="320"/>
      <c r="C2" s="320"/>
      <c r="D2" s="320"/>
      <c r="E2" s="320"/>
      <c r="F2" s="320"/>
      <c r="G2" s="320"/>
      <c r="H2" s="320"/>
      <c r="I2" s="320"/>
      <c r="J2" s="6"/>
    </row>
    <row r="3" spans="1:9" ht="18.75">
      <c r="A3" s="12"/>
      <c r="B3" s="13"/>
      <c r="C3" s="13"/>
      <c r="D3" s="13"/>
      <c r="E3" s="13"/>
      <c r="F3" s="13"/>
      <c r="G3" s="13"/>
      <c r="H3" s="13"/>
      <c r="I3" s="14"/>
    </row>
    <row r="4" spans="1:10" ht="15.75">
      <c r="A4" s="321" t="s">
        <v>259</v>
      </c>
      <c r="B4" s="321"/>
      <c r="C4" s="321"/>
      <c r="D4" s="321"/>
      <c r="E4" s="321"/>
      <c r="F4" s="321"/>
      <c r="G4" s="321"/>
      <c r="H4" s="321"/>
      <c r="I4" s="321"/>
      <c r="J4" s="6"/>
    </row>
    <row r="5" spans="1:10" ht="15">
      <c r="A5" s="317" t="s">
        <v>1</v>
      </c>
      <c r="B5" s="317"/>
      <c r="C5" s="317"/>
      <c r="D5" s="317"/>
      <c r="E5" s="317"/>
      <c r="F5" s="317"/>
      <c r="G5" s="317"/>
      <c r="H5" s="317"/>
      <c r="I5" s="317"/>
      <c r="J5" s="5"/>
    </row>
    <row r="6" spans="1:9" ht="12.75">
      <c r="A6" s="14"/>
      <c r="B6" s="18"/>
      <c r="C6" s="18"/>
      <c r="D6" s="18"/>
      <c r="E6" s="14"/>
      <c r="I6" s="14"/>
    </row>
    <row r="7" spans="1:9" ht="12.75">
      <c r="A7" s="14"/>
      <c r="B7" s="19" t="s">
        <v>37</v>
      </c>
      <c r="H7" s="14"/>
      <c r="I7" s="14"/>
    </row>
    <row r="8" spans="1:9" ht="12.75">
      <c r="A8" s="14"/>
      <c r="B8" s="19" t="s">
        <v>38</v>
      </c>
      <c r="H8" s="14"/>
      <c r="I8" s="14"/>
    </row>
    <row r="9" spans="1:9" ht="12.75">
      <c r="A9" s="14"/>
      <c r="B9" s="19" t="s">
        <v>39</v>
      </c>
      <c r="H9" s="14"/>
      <c r="I9" s="14"/>
    </row>
    <row r="10" spans="1:9" ht="12.75">
      <c r="A10" s="14"/>
      <c r="B10" s="19" t="s">
        <v>40</v>
      </c>
      <c r="H10" s="14"/>
      <c r="I10" s="14"/>
    </row>
    <row r="11" spans="1:9" ht="12.75">
      <c r="A11" s="14"/>
      <c r="B11" s="19" t="s">
        <v>41</v>
      </c>
      <c r="H11" s="14"/>
      <c r="I11" s="14"/>
    </row>
    <row r="12" spans="1:9" ht="12.75">
      <c r="A12" s="14"/>
      <c r="B12" s="19" t="s">
        <v>42</v>
      </c>
      <c r="H12" s="14"/>
      <c r="I12" s="14"/>
    </row>
    <row r="13" spans="1:9" ht="12.75">
      <c r="A13" s="14"/>
      <c r="B13" s="19"/>
      <c r="H13" s="14"/>
      <c r="I13" s="14"/>
    </row>
    <row r="14" s="20" customFormat="1" ht="12.75">
      <c r="B14" s="21"/>
    </row>
    <row r="15" spans="1:9" ht="12.75">
      <c r="A15" s="14"/>
      <c r="B15" s="46" t="s">
        <v>479</v>
      </c>
      <c r="H15" s="14"/>
      <c r="I15" s="14"/>
    </row>
    <row r="16" spans="1:10" ht="15.75">
      <c r="A16" s="321" t="str">
        <f>+A4</f>
        <v>Chapter 6</v>
      </c>
      <c r="B16" s="321"/>
      <c r="C16" s="321"/>
      <c r="D16" s="321"/>
      <c r="E16" s="321"/>
      <c r="F16" s="321"/>
      <c r="G16" s="321"/>
      <c r="H16" s="321"/>
      <c r="I16" s="321"/>
      <c r="J16" s="6"/>
    </row>
    <row r="17" spans="1:10" ht="15">
      <c r="A17" s="317" t="s">
        <v>1</v>
      </c>
      <c r="B17" s="317"/>
      <c r="C17" s="317"/>
      <c r="D17" s="317"/>
      <c r="E17" s="317"/>
      <c r="F17" s="317"/>
      <c r="G17" s="317"/>
      <c r="H17" s="317"/>
      <c r="I17" s="317"/>
      <c r="J17" s="6"/>
    </row>
    <row r="18" spans="1:9" ht="12.75">
      <c r="A18" s="14"/>
      <c r="C18" s="16"/>
      <c r="D18" s="16"/>
      <c r="E18" s="7"/>
      <c r="F18" s="7"/>
      <c r="G18" s="5"/>
      <c r="H18" s="6"/>
      <c r="I18" s="13"/>
    </row>
    <row r="19" spans="1:9" ht="15.75">
      <c r="A19" s="14"/>
      <c r="B19" s="227"/>
      <c r="C19" s="16"/>
      <c r="D19" s="16"/>
      <c r="E19" s="7"/>
      <c r="F19" s="7"/>
      <c r="G19" s="5"/>
      <c r="H19" s="6"/>
      <c r="I19" s="13"/>
    </row>
    <row r="20" spans="1:9" ht="12.75">
      <c r="A20" s="14"/>
      <c r="B20" s="23" t="s">
        <v>22</v>
      </c>
      <c r="C20" s="322"/>
      <c r="D20" s="323"/>
      <c r="E20" s="14"/>
      <c r="I20" s="14"/>
    </row>
    <row r="21" spans="1:9" ht="12.75">
      <c r="A21" s="14"/>
      <c r="B21" s="25" t="s">
        <v>23</v>
      </c>
      <c r="C21" s="26"/>
      <c r="D21" s="24"/>
      <c r="E21" s="14"/>
      <c r="I21" s="14"/>
    </row>
    <row r="22" spans="1:9" ht="12.75">
      <c r="A22" s="14"/>
      <c r="B22" s="27" t="s">
        <v>24</v>
      </c>
      <c r="C22" s="26"/>
      <c r="D22" s="24"/>
      <c r="E22" s="14"/>
      <c r="I22" s="14"/>
    </row>
    <row r="23" spans="1:9" ht="12.75">
      <c r="A23" s="14"/>
      <c r="B23" s="27" t="s">
        <v>25</v>
      </c>
      <c r="C23" s="26"/>
      <c r="D23" s="24"/>
      <c r="E23" s="14"/>
      <c r="I23" s="14"/>
    </row>
    <row r="24" spans="1:9" ht="12.75">
      <c r="A24" s="14"/>
      <c r="B24" s="28"/>
      <c r="C24" s="29"/>
      <c r="D24" s="29"/>
      <c r="E24" s="29"/>
      <c r="F24" s="29"/>
      <c r="G24" s="29"/>
      <c r="H24" s="29"/>
      <c r="I24" s="14"/>
    </row>
    <row r="25" spans="1:9" ht="12.75">
      <c r="A25" s="14"/>
      <c r="B25" s="30" t="s">
        <v>511</v>
      </c>
      <c r="C25" s="31"/>
      <c r="D25" s="31"/>
      <c r="E25" s="31"/>
      <c r="F25" s="31"/>
      <c r="G25" s="31"/>
      <c r="H25" s="31"/>
      <c r="I25" s="14"/>
    </row>
    <row r="26" spans="1:9" ht="12.75">
      <c r="A26" s="14"/>
      <c r="B26" s="10"/>
      <c r="C26" s="31"/>
      <c r="D26" s="31"/>
      <c r="E26" s="31"/>
      <c r="F26" s="31"/>
      <c r="G26" s="31"/>
      <c r="H26" s="31"/>
      <c r="I26" s="14"/>
    </row>
    <row r="27" spans="1:9" ht="12.75">
      <c r="A27" s="14"/>
      <c r="B27" s="292" t="s">
        <v>43</v>
      </c>
      <c r="I27" s="14"/>
    </row>
    <row r="28" spans="1:9" ht="12.75">
      <c r="A28" s="14"/>
      <c r="B28" t="s">
        <v>44</v>
      </c>
      <c r="C28" s="32">
        <v>50000</v>
      </c>
      <c r="I28" s="14"/>
    </row>
    <row r="29" spans="1:9" ht="12.75">
      <c r="A29" s="14"/>
      <c r="B29" t="s">
        <v>45</v>
      </c>
      <c r="C29" s="33">
        <v>0.35</v>
      </c>
      <c r="I29" s="14"/>
    </row>
    <row r="30" spans="1:9" ht="12.75">
      <c r="A30" s="14"/>
      <c r="B30" t="s">
        <v>46</v>
      </c>
      <c r="C30" s="33">
        <v>0.05</v>
      </c>
      <c r="I30" s="14"/>
    </row>
    <row r="31" spans="1:9" ht="12.75">
      <c r="A31" s="14"/>
      <c r="C31" s="33"/>
      <c r="I31" s="14"/>
    </row>
    <row r="32" spans="1:9" ht="12.75">
      <c r="A32" s="14"/>
      <c r="B32" s="230" t="s">
        <v>47</v>
      </c>
      <c r="C32" s="231"/>
      <c r="D32" s="293" t="s">
        <v>48</v>
      </c>
      <c r="E32" s="293" t="s">
        <v>49</v>
      </c>
      <c r="I32" s="14"/>
    </row>
    <row r="33" spans="1:9" ht="12.75">
      <c r="A33" s="14"/>
      <c r="B33" s="228" t="s">
        <v>50</v>
      </c>
      <c r="C33" s="232" t="s">
        <v>51</v>
      </c>
      <c r="D33" s="294" t="s">
        <v>52</v>
      </c>
      <c r="E33" s="294" t="s">
        <v>53</v>
      </c>
      <c r="I33" s="14"/>
    </row>
    <row r="34" spans="1:9" ht="12.75">
      <c r="A34" s="14"/>
      <c r="B34" s="37">
        <v>1</v>
      </c>
      <c r="C34" s="38">
        <v>0.2</v>
      </c>
      <c r="D34" s="82"/>
      <c r="E34" s="83"/>
      <c r="I34" s="14"/>
    </row>
    <row r="35" spans="1:9" ht="12.75">
      <c r="A35" s="14"/>
      <c r="B35" s="37">
        <v>2</v>
      </c>
      <c r="C35" s="38">
        <v>0.32</v>
      </c>
      <c r="D35" s="82"/>
      <c r="E35" s="83"/>
      <c r="I35" s="14"/>
    </row>
    <row r="36" spans="1:9" ht="12.75">
      <c r="A36" s="14"/>
      <c r="B36" s="37">
        <v>3</v>
      </c>
      <c r="C36" s="39">
        <v>0.192</v>
      </c>
      <c r="D36" s="82"/>
      <c r="E36" s="83"/>
      <c r="I36" s="14"/>
    </row>
    <row r="37" spans="1:9" ht="12.75">
      <c r="A37" s="14"/>
      <c r="B37" s="37">
        <v>4</v>
      </c>
      <c r="C37" s="40">
        <v>0.1152</v>
      </c>
      <c r="D37" s="82"/>
      <c r="E37" s="83"/>
      <c r="I37" s="14"/>
    </row>
    <row r="38" spans="1:9" ht="12.75">
      <c r="A38" s="14"/>
      <c r="B38" s="37">
        <v>5</v>
      </c>
      <c r="C38" s="40">
        <v>0.1152</v>
      </c>
      <c r="D38" s="82"/>
      <c r="E38" s="83"/>
      <c r="I38" s="14"/>
    </row>
    <row r="39" spans="1:9" ht="12.75">
      <c r="A39" s="14"/>
      <c r="B39" s="37">
        <v>6</v>
      </c>
      <c r="C39" s="40">
        <v>0.0576</v>
      </c>
      <c r="D39" s="82"/>
      <c r="E39" s="83"/>
      <c r="I39" s="14"/>
    </row>
    <row r="40" spans="1:9" ht="12.75">
      <c r="A40" s="14"/>
      <c r="I40" s="14"/>
    </row>
    <row r="41" spans="1:9" ht="12.75">
      <c r="A41" s="14"/>
      <c r="B41" t="s">
        <v>54</v>
      </c>
      <c r="I41" s="14"/>
    </row>
    <row r="42" spans="1:9" ht="12.75">
      <c r="A42" s="14"/>
      <c r="B42" t="s">
        <v>55</v>
      </c>
      <c r="D42" s="233"/>
      <c r="I42" s="14"/>
    </row>
    <row r="43" spans="1:9" ht="12.75">
      <c r="A43" s="14"/>
      <c r="I43" s="14"/>
    </row>
    <row r="44" spans="1:9" ht="12.75">
      <c r="A44" s="14"/>
      <c r="B44" t="s">
        <v>54</v>
      </c>
      <c r="I44" s="14"/>
    </row>
    <row r="45" spans="1:9" ht="12.75">
      <c r="A45" s="14"/>
      <c r="B45" t="s">
        <v>56</v>
      </c>
      <c r="D45" s="234"/>
      <c r="E45" s="32"/>
      <c r="G45" s="41"/>
      <c r="I45" s="14"/>
    </row>
    <row r="46" spans="1:9" ht="12.75">
      <c r="A46" s="14"/>
      <c r="B46" s="14"/>
      <c r="C46" s="14"/>
      <c r="D46" s="14"/>
      <c r="E46" s="14"/>
      <c r="F46" s="14"/>
      <c r="G46" s="14"/>
      <c r="H46" s="14"/>
      <c r="I46" s="14"/>
    </row>
    <row r="47" ht="12.75"/>
    <row r="48" ht="12.75"/>
    <row r="49" ht="12.75"/>
    <row r="50" ht="12.75"/>
    <row r="51" ht="12.75"/>
    <row r="52" ht="12.75" hidden="1"/>
    <row r="53" ht="12.75" hidden="1"/>
    <row r="54" ht="12.75" hidden="1"/>
    <row r="55" ht="12.75" hidden="1"/>
    <row r="56" ht="12.75" hidden="1"/>
  </sheetData>
  <sheetProtection/>
  <mergeCells count="7">
    <mergeCell ref="C20:D20"/>
    <mergeCell ref="A16:I16"/>
    <mergeCell ref="A17:I17"/>
    <mergeCell ref="A1:I1"/>
    <mergeCell ref="A2:I2"/>
    <mergeCell ref="A4:I4"/>
    <mergeCell ref="A5:I5"/>
  </mergeCells>
  <dataValidations count="6">
    <dataValidation allowBlank="1" showInputMessage="1" showErrorMessage="1" promptTitle="Assumptions" prompt="Use the assumptions below and the given MACRS &#10;percentages to develop a solution to this question." sqref="B27"/>
    <dataValidation allowBlank="1" showInputMessage="1" showErrorMessage="1" promptTitle="MACRS Depreciation" prompt="Enter the formula to calculate the annual amount of decpreciation under this 7-year depreciation schedule&#10;" sqref="D32"/>
    <dataValidation allowBlank="1" showInputMessage="1" showErrorMessage="1" promptTitle="Annual value of the Tax Shield" prompt="Use the value in column D and the tax rate in cell C24 to find the annual value of the tax shield.  Hint: lock the reference to cell C24 by typing $C$24.&#10;" sqref="E32"/>
    <dataValidation allowBlank="1" showInputMessage="1" showErrorMessage="1" promptTitle="Present value" prompt="Enter a formula to calculate the present value of the tax shields using the firm's opportunity cost of capital in cell C29.&#10;" sqref="D45"/>
    <dataValidation allowBlank="1" showInputMessage="1" showErrorMessage="1" promptTitle="MACRS Depreciation" prompt="Enter a formula to calculate the annual amount of decpreciation  using the value in cell C27 and the percentages for the 7-year depreciation schedule in column C.&#10;" sqref="D33"/>
    <dataValidation allowBlank="1" showInputMessage="1" showErrorMessage="1" promptTitle="Annual value of the Tax Shield" prompt="Use the value in column D and the tax rate in cell C28 to find the annual value of the tax shield.  Hint: lock the reference to cell C28 by typing $C$28.&#10;" sqref="E33"/>
  </dataValidations>
  <hyperlinks>
    <hyperlink ref="J1" location="MAIN_MENU____Chapter_6" tooltip="Return to the Main Menu" display="Main Menu"/>
  </hyperlinks>
  <printOptions/>
  <pageMargins left="0.75" right="0.75" top="1" bottom="1" header="0.5" footer="0.5"/>
  <pageSetup horizontalDpi="300" verticalDpi="300" orientation="portrait" scale="86" r:id="rId1"/>
  <headerFooter alignWithMargins="0">
    <oddFooter xml:space="preserve">&amp;CCopyright © 2011 McGraw-Hill/Irwin </oddFooter>
  </headerFooter>
</worksheet>
</file>

<file path=xl/worksheets/sheet5.xml><?xml version="1.0" encoding="utf-8"?>
<worksheet xmlns="http://schemas.openxmlformats.org/spreadsheetml/2006/main" xmlns:r="http://schemas.openxmlformats.org/officeDocument/2006/relationships">
  <dimension ref="A1:J69"/>
  <sheetViews>
    <sheetView showGridLines="0" workbookViewId="0" topLeftCell="A1">
      <selection activeCell="A1" sqref="A1:I1"/>
    </sheetView>
  </sheetViews>
  <sheetFormatPr defaultColWidth="9.140625" defaultRowHeight="12.75"/>
  <cols>
    <col min="2" max="2" width="32.7109375" style="0" customWidth="1"/>
    <col min="3" max="3" width="12.7109375" style="0" bestFit="1" customWidth="1"/>
    <col min="4" max="4" width="14.7109375" style="0" customWidth="1"/>
    <col min="5" max="8" width="11.8515625" style="0" bestFit="1" customWidth="1"/>
    <col min="10" max="10" width="12.140625" style="0" customWidth="1"/>
    <col min="11" max="16384" width="0" style="0" hidden="1" customWidth="1"/>
  </cols>
  <sheetData>
    <row r="1" spans="1:10" ht="30">
      <c r="A1" s="319" t="s">
        <v>514</v>
      </c>
      <c r="B1" s="319"/>
      <c r="C1" s="319"/>
      <c r="D1" s="319"/>
      <c r="E1" s="319"/>
      <c r="F1" s="319"/>
      <c r="G1" s="319"/>
      <c r="H1" s="319"/>
      <c r="I1" s="319"/>
      <c r="J1" s="8" t="s">
        <v>2</v>
      </c>
    </row>
    <row r="2" spans="1:10" ht="18">
      <c r="A2" s="320" t="s">
        <v>512</v>
      </c>
      <c r="B2" s="320"/>
      <c r="C2" s="320"/>
      <c r="D2" s="320"/>
      <c r="E2" s="320"/>
      <c r="F2" s="320"/>
      <c r="G2" s="320"/>
      <c r="H2" s="320"/>
      <c r="I2" s="320"/>
      <c r="J2" s="6"/>
    </row>
    <row r="3" spans="1:9" ht="18.75">
      <c r="A3" s="12"/>
      <c r="B3" s="13"/>
      <c r="C3" s="13"/>
      <c r="D3" s="13"/>
      <c r="E3" s="13"/>
      <c r="F3" s="13"/>
      <c r="G3" s="13"/>
      <c r="H3" s="13"/>
      <c r="I3" s="14"/>
    </row>
    <row r="4" spans="1:10" ht="15.75">
      <c r="A4" s="321" t="s">
        <v>259</v>
      </c>
      <c r="B4" s="321"/>
      <c r="C4" s="321"/>
      <c r="D4" s="321"/>
      <c r="E4" s="321"/>
      <c r="F4" s="321"/>
      <c r="G4" s="321"/>
      <c r="H4" s="321"/>
      <c r="I4" s="321"/>
      <c r="J4" s="6"/>
    </row>
    <row r="5" spans="1:10" ht="15">
      <c r="A5" s="317" t="s">
        <v>174</v>
      </c>
      <c r="B5" s="317"/>
      <c r="C5" s="317"/>
      <c r="D5" s="317"/>
      <c r="E5" s="317"/>
      <c r="F5" s="317"/>
      <c r="G5" s="317"/>
      <c r="H5" s="317"/>
      <c r="I5" s="317"/>
      <c r="J5" s="5"/>
    </row>
    <row r="7" ht="12.75">
      <c r="B7" t="s">
        <v>321</v>
      </c>
    </row>
    <row r="8" ht="12.75">
      <c r="B8" t="s">
        <v>322</v>
      </c>
    </row>
    <row r="9" ht="12.75">
      <c r="B9" t="s">
        <v>323</v>
      </c>
    </row>
    <row r="10" ht="12.75">
      <c r="B10" t="s">
        <v>324</v>
      </c>
    </row>
    <row r="11" ht="12.75">
      <c r="B11" t="s">
        <v>325</v>
      </c>
    </row>
    <row r="12" ht="12.75">
      <c r="B12" t="s">
        <v>326</v>
      </c>
    </row>
    <row r="13" ht="12.75">
      <c r="B13" t="s">
        <v>327</v>
      </c>
    </row>
    <row r="14" ht="12.75">
      <c r="B14" t="s">
        <v>328</v>
      </c>
    </row>
    <row r="16" spans="1:9" ht="12.75">
      <c r="A16" s="20"/>
      <c r="B16" s="20"/>
      <c r="C16" s="20"/>
      <c r="D16" s="20"/>
      <c r="E16" s="20"/>
      <c r="F16" s="20"/>
      <c r="G16" s="20"/>
      <c r="H16" s="20"/>
      <c r="I16" s="20"/>
    </row>
    <row r="17" spans="1:9" ht="12.75">
      <c r="A17" s="14"/>
      <c r="B17" s="46" t="s">
        <v>479</v>
      </c>
      <c r="C17" s="14"/>
      <c r="D17" s="14"/>
      <c r="E17" s="14"/>
      <c r="F17" s="14"/>
      <c r="G17" s="14"/>
      <c r="H17" s="14"/>
      <c r="I17" s="14"/>
    </row>
    <row r="18" spans="1:9" ht="15.75">
      <c r="A18" s="321" t="s">
        <v>259</v>
      </c>
      <c r="B18" s="321"/>
      <c r="C18" s="321"/>
      <c r="D18" s="321"/>
      <c r="E18" s="321"/>
      <c r="F18" s="321"/>
      <c r="G18" s="321"/>
      <c r="H18" s="321"/>
      <c r="I18" s="321"/>
    </row>
    <row r="19" spans="1:9" ht="15">
      <c r="A19" s="317" t="s">
        <v>174</v>
      </c>
      <c r="B19" s="317"/>
      <c r="C19" s="317"/>
      <c r="D19" s="317"/>
      <c r="E19" s="317"/>
      <c r="F19" s="317"/>
      <c r="G19" s="317"/>
      <c r="H19" s="317"/>
      <c r="I19" s="317"/>
    </row>
    <row r="21" ht="15.75">
      <c r="B21" s="227"/>
    </row>
    <row r="22" spans="2:4" ht="12.75">
      <c r="B22" s="23" t="s">
        <v>22</v>
      </c>
      <c r="C22" s="322"/>
      <c r="D22" s="323"/>
    </row>
    <row r="23" spans="2:4" ht="12.75">
      <c r="B23" s="25" t="s">
        <v>23</v>
      </c>
      <c r="C23" s="26"/>
      <c r="D23" s="24"/>
    </row>
    <row r="24" spans="2:4" ht="12.75">
      <c r="B24" s="27" t="s">
        <v>24</v>
      </c>
      <c r="C24" s="26"/>
      <c r="D24" s="24"/>
    </row>
    <row r="25" spans="2:4" ht="12.75">
      <c r="B25" s="27" t="s">
        <v>25</v>
      </c>
      <c r="C25" s="26"/>
      <c r="D25" s="24"/>
    </row>
    <row r="26" spans="2:4" ht="12.75">
      <c r="B26" s="27"/>
      <c r="C26" s="179"/>
      <c r="D26" s="178"/>
    </row>
    <row r="28" spans="2:8" ht="12.75">
      <c r="B28" s="142" t="s">
        <v>335</v>
      </c>
      <c r="C28" s="146">
        <v>0</v>
      </c>
      <c r="D28" s="146">
        <v>1</v>
      </c>
      <c r="E28" s="146">
        <v>2</v>
      </c>
      <c r="F28" s="146">
        <v>3</v>
      </c>
      <c r="G28" s="146">
        <v>4</v>
      </c>
      <c r="H28" s="146">
        <v>5</v>
      </c>
    </row>
    <row r="29" spans="2:8" ht="12.75">
      <c r="B29" s="142" t="s">
        <v>481</v>
      </c>
      <c r="C29" s="146">
        <v>0</v>
      </c>
      <c r="D29" s="236">
        <v>0.5</v>
      </c>
      <c r="E29" s="236">
        <v>0.6</v>
      </c>
      <c r="F29" s="236">
        <v>1</v>
      </c>
      <c r="G29" s="236">
        <v>1</v>
      </c>
      <c r="H29" s="236">
        <v>0.6</v>
      </c>
    </row>
    <row r="30" spans="3:8" ht="12.75">
      <c r="C30" s="56"/>
      <c r="D30" s="56"/>
      <c r="E30" s="56"/>
      <c r="F30" s="56"/>
      <c r="G30" s="56"/>
      <c r="H30" s="56"/>
    </row>
    <row r="31" spans="3:8" ht="12.75">
      <c r="C31" s="56"/>
      <c r="D31" s="56"/>
      <c r="E31" s="56"/>
      <c r="F31" s="56"/>
      <c r="G31" s="56"/>
      <c r="H31" s="56"/>
    </row>
    <row r="32" spans="2:8" ht="12.75">
      <c r="B32" t="s">
        <v>329</v>
      </c>
      <c r="C32" s="154"/>
      <c r="D32" s="56"/>
      <c r="E32" s="56"/>
      <c r="F32" s="56"/>
      <c r="G32" s="56"/>
      <c r="H32" s="56"/>
    </row>
    <row r="33" spans="2:8" ht="12.75">
      <c r="B33" t="s">
        <v>330</v>
      </c>
      <c r="C33" s="155"/>
      <c r="D33" s="56"/>
      <c r="E33" s="56"/>
      <c r="F33" s="56"/>
      <c r="G33" s="56"/>
      <c r="H33" s="56"/>
    </row>
    <row r="34" spans="2:8" ht="12.75">
      <c r="B34" t="s">
        <v>331</v>
      </c>
      <c r="C34" s="155"/>
      <c r="D34" s="56"/>
      <c r="E34" s="56"/>
      <c r="F34" s="56"/>
      <c r="G34" s="56"/>
      <c r="H34" s="56"/>
    </row>
    <row r="35" spans="2:8" ht="12.75">
      <c r="B35" t="s">
        <v>332</v>
      </c>
      <c r="C35" s="155"/>
      <c r="D35" s="56"/>
      <c r="E35" s="56"/>
      <c r="F35" s="56"/>
      <c r="G35" s="56"/>
      <c r="H35" s="56"/>
    </row>
    <row r="36" spans="2:8" ht="12.75">
      <c r="B36" t="s">
        <v>333</v>
      </c>
      <c r="C36" s="155"/>
      <c r="D36" s="56"/>
      <c r="E36" s="56"/>
      <c r="F36" s="56"/>
      <c r="G36" s="56"/>
      <c r="H36" s="56"/>
    </row>
    <row r="37" spans="2:8" ht="12.75">
      <c r="B37" t="s">
        <v>334</v>
      </c>
      <c r="C37" s="155"/>
      <c r="D37" s="56"/>
      <c r="E37" s="56"/>
      <c r="F37" s="56"/>
      <c r="G37" s="56"/>
      <c r="H37" s="56"/>
    </row>
    <row r="38" spans="2:8" ht="12.75">
      <c r="B38" t="s">
        <v>99</v>
      </c>
      <c r="C38" s="158"/>
      <c r="D38" s="56"/>
      <c r="E38" s="56"/>
      <c r="F38" s="56"/>
      <c r="G38" s="56"/>
      <c r="H38" s="56"/>
    </row>
    <row r="39" spans="2:8" ht="12.75">
      <c r="B39" t="s">
        <v>256</v>
      </c>
      <c r="C39" s="158"/>
      <c r="D39" s="56"/>
      <c r="E39" s="56"/>
      <c r="F39" s="56"/>
      <c r="G39" s="56"/>
      <c r="H39" s="56"/>
    </row>
    <row r="40" spans="3:8" ht="12.75">
      <c r="C40" s="56"/>
      <c r="D40" s="56"/>
      <c r="E40" s="56"/>
      <c r="F40" s="56"/>
      <c r="G40" s="56"/>
      <c r="H40" s="56"/>
    </row>
    <row r="41" spans="3:8" ht="12.75">
      <c r="C41" s="56"/>
      <c r="D41" s="56"/>
      <c r="E41" s="56"/>
      <c r="F41" s="56"/>
      <c r="G41" s="56"/>
      <c r="H41" s="56"/>
    </row>
    <row r="42" spans="3:8" ht="12.75">
      <c r="C42" s="325" t="s">
        <v>50</v>
      </c>
      <c r="D42" s="325"/>
      <c r="E42" s="325"/>
      <c r="F42" s="325"/>
      <c r="G42" s="325"/>
      <c r="H42" s="325"/>
    </row>
    <row r="43" spans="2:8" ht="12.75">
      <c r="B43" s="14"/>
      <c r="C43" s="235">
        <v>0</v>
      </c>
      <c r="D43" s="235">
        <v>1</v>
      </c>
      <c r="E43" s="235">
        <v>2</v>
      </c>
      <c r="F43" s="235">
        <v>3</v>
      </c>
      <c r="G43" s="235">
        <v>4</v>
      </c>
      <c r="H43" s="235">
        <v>5</v>
      </c>
    </row>
    <row r="44" spans="2:8" ht="12.75">
      <c r="B44" s="14"/>
      <c r="C44" s="324" t="s">
        <v>480</v>
      </c>
      <c r="D44" s="324"/>
      <c r="E44" s="324"/>
      <c r="F44" s="324"/>
      <c r="G44" s="324"/>
      <c r="H44" s="324"/>
    </row>
    <row r="45" spans="2:8" ht="12.75">
      <c r="B45" t="s">
        <v>317</v>
      </c>
      <c r="C45" s="154"/>
      <c r="D45" s="155"/>
      <c r="E45" s="155"/>
      <c r="F45" s="155"/>
      <c r="G45" s="155"/>
      <c r="H45" s="155"/>
    </row>
    <row r="46" spans="2:8" ht="12.75">
      <c r="B46" t="s">
        <v>336</v>
      </c>
      <c r="C46" s="155"/>
      <c r="D46" s="155"/>
      <c r="E46" s="155"/>
      <c r="F46" s="155"/>
      <c r="G46" s="155"/>
      <c r="H46" s="155"/>
    </row>
    <row r="47" spans="2:8" ht="12.75">
      <c r="B47" t="s">
        <v>337</v>
      </c>
      <c r="C47" s="155"/>
      <c r="D47" s="155"/>
      <c r="E47" s="155"/>
      <c r="F47" s="155"/>
      <c r="G47" s="155"/>
      <c r="H47" s="155"/>
    </row>
    <row r="48" spans="2:8" ht="12.75">
      <c r="B48" t="s">
        <v>216</v>
      </c>
      <c r="C48" s="155"/>
      <c r="D48" s="155"/>
      <c r="E48" s="155"/>
      <c r="F48" s="155"/>
      <c r="G48" s="155"/>
      <c r="H48" s="155"/>
    </row>
    <row r="49" spans="2:8" ht="12.75">
      <c r="B49" t="s">
        <v>338</v>
      </c>
      <c r="C49" s="155"/>
      <c r="D49" s="155"/>
      <c r="E49" s="155"/>
      <c r="F49" s="155"/>
      <c r="G49" s="155"/>
      <c r="H49" s="155"/>
    </row>
    <row r="50" spans="3:8" ht="12.75">
      <c r="C50" s="37"/>
      <c r="D50" s="37"/>
      <c r="E50" s="37"/>
      <c r="F50" s="37"/>
      <c r="G50" s="37"/>
      <c r="H50" s="37"/>
    </row>
    <row r="51" spans="2:8" ht="12.75">
      <c r="B51" t="s">
        <v>339</v>
      </c>
      <c r="C51" s="155"/>
      <c r="D51" s="155"/>
      <c r="E51" s="155"/>
      <c r="F51" s="155"/>
      <c r="G51" s="155"/>
      <c r="H51" s="155"/>
    </row>
    <row r="52" spans="2:8" ht="12.75">
      <c r="B52" t="s">
        <v>95</v>
      </c>
      <c r="C52" s="155"/>
      <c r="D52" s="155"/>
      <c r="E52" s="155"/>
      <c r="F52" s="155"/>
      <c r="G52" s="155"/>
      <c r="H52" s="155"/>
    </row>
    <row r="53" spans="2:8" ht="12.75">
      <c r="B53" t="s">
        <v>304</v>
      </c>
      <c r="C53" s="155"/>
      <c r="D53" s="155"/>
      <c r="E53" s="155"/>
      <c r="F53" s="155"/>
      <c r="G53" s="155"/>
      <c r="H53" s="155"/>
    </row>
    <row r="54" spans="2:8" ht="12.75">
      <c r="B54" t="s">
        <v>52</v>
      </c>
      <c r="C54" s="155"/>
      <c r="D54" s="155"/>
      <c r="E54" s="155"/>
      <c r="F54" s="155"/>
      <c r="G54" s="155"/>
      <c r="H54" s="155"/>
    </row>
    <row r="55" spans="2:8" ht="12.75">
      <c r="B55" t="s">
        <v>482</v>
      </c>
      <c r="C55" s="155"/>
      <c r="D55" s="155"/>
      <c r="E55" s="155"/>
      <c r="F55" s="155"/>
      <c r="G55" s="155"/>
      <c r="H55" s="155"/>
    </row>
    <row r="56" spans="2:8" ht="12.75">
      <c r="B56" t="s">
        <v>340</v>
      </c>
      <c r="C56" s="155"/>
      <c r="D56" s="155"/>
      <c r="E56" s="155"/>
      <c r="F56" s="155"/>
      <c r="G56" s="155"/>
      <c r="H56" s="155"/>
    </row>
    <row r="57" spans="2:8" ht="12.75">
      <c r="B57" t="s">
        <v>341</v>
      </c>
      <c r="C57" s="155"/>
      <c r="D57" s="155"/>
      <c r="E57" s="155"/>
      <c r="F57" s="155"/>
      <c r="G57" s="155"/>
      <c r="H57" s="155"/>
    </row>
    <row r="58" spans="3:8" s="142" customFormat="1" ht="12.75">
      <c r="C58" s="156"/>
      <c r="D58" s="156"/>
      <c r="E58" s="156"/>
      <c r="F58" s="156"/>
      <c r="G58" s="156"/>
      <c r="H58" s="156"/>
    </row>
    <row r="59" spans="2:8" ht="12.75">
      <c r="B59" t="s">
        <v>95</v>
      </c>
      <c r="C59" s="155"/>
      <c r="D59" s="155"/>
      <c r="E59" s="155"/>
      <c r="F59" s="155"/>
      <c r="G59" s="155"/>
      <c r="H59" s="155"/>
    </row>
    <row r="60" spans="2:8" ht="12.75">
      <c r="B60" t="s">
        <v>304</v>
      </c>
      <c r="C60" s="155"/>
      <c r="D60" s="155"/>
      <c r="E60" s="155"/>
      <c r="F60" s="155"/>
      <c r="G60" s="155"/>
      <c r="H60" s="155"/>
    </row>
    <row r="61" spans="2:8" ht="12.75">
      <c r="B61" t="s">
        <v>342</v>
      </c>
      <c r="C61" s="155"/>
      <c r="D61" s="155"/>
      <c r="E61" s="155"/>
      <c r="F61" s="155"/>
      <c r="G61" s="155"/>
      <c r="H61" s="155"/>
    </row>
    <row r="62" spans="2:8" ht="12.75">
      <c r="B62" t="s">
        <v>343</v>
      </c>
      <c r="C62" s="155"/>
      <c r="D62" s="155"/>
      <c r="E62" s="155"/>
      <c r="F62" s="155"/>
      <c r="G62" s="155"/>
      <c r="H62" s="155"/>
    </row>
    <row r="63" spans="2:8" ht="12.75">
      <c r="B63" t="s">
        <v>207</v>
      </c>
      <c r="C63" s="155"/>
      <c r="D63" s="155"/>
      <c r="E63" s="155"/>
      <c r="F63" s="155"/>
      <c r="G63" s="155"/>
      <c r="H63" s="155"/>
    </row>
    <row r="64" spans="2:8" ht="12.75">
      <c r="B64" t="s">
        <v>317</v>
      </c>
      <c r="C64" s="155"/>
      <c r="D64" s="155"/>
      <c r="E64" s="155"/>
      <c r="F64" s="155"/>
      <c r="G64" s="155"/>
      <c r="H64" s="155"/>
    </row>
    <row r="65" spans="2:8" ht="12.75">
      <c r="B65" t="s">
        <v>103</v>
      </c>
      <c r="C65" s="155"/>
      <c r="D65" s="155"/>
      <c r="E65" s="155"/>
      <c r="F65" s="155"/>
      <c r="G65" s="155"/>
      <c r="H65" s="155"/>
    </row>
    <row r="66" spans="2:8" ht="12.75">
      <c r="B66" t="s">
        <v>344</v>
      </c>
      <c r="C66" s="155"/>
      <c r="D66" s="155"/>
      <c r="E66" s="155"/>
      <c r="F66" s="155"/>
      <c r="G66" s="155"/>
      <c r="H66" s="155"/>
    </row>
    <row r="67" spans="2:8" ht="12.75">
      <c r="B67" t="s">
        <v>345</v>
      </c>
      <c r="C67" s="155"/>
      <c r="D67" s="155"/>
      <c r="E67" s="155"/>
      <c r="F67" s="155"/>
      <c r="G67" s="155"/>
      <c r="H67" s="155"/>
    </row>
    <row r="68" spans="3:8" ht="12.75">
      <c r="C68" s="156"/>
      <c r="D68" s="156"/>
      <c r="E68" s="156"/>
      <c r="F68" s="156"/>
      <c r="G68" s="156"/>
      <c r="H68" s="156"/>
    </row>
    <row r="69" spans="2:8" ht="12.75">
      <c r="B69" t="s">
        <v>346</v>
      </c>
      <c r="C69" s="171"/>
      <c r="D69" s="156"/>
      <c r="E69" s="156"/>
      <c r="F69" s="156"/>
      <c r="G69" s="156"/>
      <c r="H69" s="156"/>
    </row>
    <row r="70" s="202" customFormat="1" ht="12.75"/>
    <row r="71" s="202" customFormat="1" ht="12.75"/>
  </sheetData>
  <mergeCells count="9">
    <mergeCell ref="A19:I19"/>
    <mergeCell ref="C44:H44"/>
    <mergeCell ref="C42:H42"/>
    <mergeCell ref="A1:I1"/>
    <mergeCell ref="A5:I5"/>
    <mergeCell ref="A2:I2"/>
    <mergeCell ref="A4:I4"/>
    <mergeCell ref="A18:I18"/>
    <mergeCell ref="C22:D22"/>
  </mergeCells>
  <hyperlinks>
    <hyperlink ref="J1" location="MAIN_MENU____Chapter_6" tooltip="Return to the Main Menu" display="Main Menu"/>
  </hyperlinks>
  <printOptions/>
  <pageMargins left="0.75" right="0.75" top="1" bottom="1" header="0.5" footer="0.5"/>
  <pageSetup horizontalDpi="300" verticalDpi="300" orientation="portrait" scale="70" r:id="rId1"/>
  <headerFooter alignWithMargins="0">
    <oddFooter xml:space="preserve">&amp;CCopyright © 2011 McGraw-Hill/Irwin </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J72"/>
  <sheetViews>
    <sheetView showGridLines="0" zoomScalePageLayoutView="0" workbookViewId="0" topLeftCell="A1">
      <selection activeCell="A1" sqref="A1:I1"/>
    </sheetView>
  </sheetViews>
  <sheetFormatPr defaultColWidth="0" defaultRowHeight="12.75" zeroHeight="1"/>
  <cols>
    <col min="1" max="1" width="9.140625" style="0" customWidth="1"/>
    <col min="2" max="2" width="24.8515625" style="0" customWidth="1"/>
    <col min="3" max="10" width="12.57421875" style="0" customWidth="1"/>
  </cols>
  <sheetData>
    <row r="1" spans="1:10" ht="30">
      <c r="A1" s="319" t="s">
        <v>514</v>
      </c>
      <c r="B1" s="319"/>
      <c r="C1" s="319"/>
      <c r="D1" s="319"/>
      <c r="E1" s="319"/>
      <c r="F1" s="319"/>
      <c r="G1" s="319"/>
      <c r="H1" s="319"/>
      <c r="I1" s="319"/>
      <c r="J1" s="8" t="s">
        <v>2</v>
      </c>
    </row>
    <row r="2" spans="1:10" ht="18">
      <c r="A2" s="320" t="s">
        <v>512</v>
      </c>
      <c r="B2" s="320"/>
      <c r="C2" s="320"/>
      <c r="D2" s="320"/>
      <c r="E2" s="320"/>
      <c r="F2" s="320"/>
      <c r="G2" s="320"/>
      <c r="H2" s="320"/>
      <c r="I2" s="320"/>
      <c r="J2" s="7"/>
    </row>
    <row r="3" spans="1:10" ht="18.75">
      <c r="A3" s="12"/>
      <c r="B3" s="13"/>
      <c r="C3" s="13"/>
      <c r="D3" s="13"/>
      <c r="E3" s="13"/>
      <c r="F3" s="13"/>
      <c r="G3" s="13"/>
      <c r="H3" s="13"/>
      <c r="I3" s="13"/>
      <c r="J3" s="14"/>
    </row>
    <row r="4" spans="1:10" ht="15.75">
      <c r="A4" s="321" t="s">
        <v>259</v>
      </c>
      <c r="B4" s="321"/>
      <c r="C4" s="321"/>
      <c r="D4" s="321"/>
      <c r="E4" s="321"/>
      <c r="F4" s="321"/>
      <c r="G4" s="321"/>
      <c r="H4" s="321"/>
      <c r="I4" s="321"/>
      <c r="J4" s="13"/>
    </row>
    <row r="5" spans="1:10" ht="15">
      <c r="A5" s="329" t="s">
        <v>284</v>
      </c>
      <c r="B5" s="329"/>
      <c r="C5" s="329"/>
      <c r="D5" s="329"/>
      <c r="E5" s="329"/>
      <c r="F5" s="329"/>
      <c r="G5" s="329"/>
      <c r="H5" s="329"/>
      <c r="I5" s="329"/>
      <c r="J5" s="13"/>
    </row>
    <row r="6" spans="1:10" ht="12.75">
      <c r="A6" s="14"/>
      <c r="B6" s="18"/>
      <c r="C6" s="18"/>
      <c r="D6" s="18"/>
      <c r="E6" s="14"/>
      <c r="J6" s="14"/>
    </row>
    <row r="7" spans="1:10" ht="12.75">
      <c r="A7" s="14"/>
      <c r="B7" s="19" t="s">
        <v>57</v>
      </c>
      <c r="H7" s="14"/>
      <c r="I7" s="14"/>
      <c r="J7" s="14"/>
    </row>
    <row r="8" spans="1:10" ht="12.75">
      <c r="A8" s="14"/>
      <c r="B8" t="s">
        <v>58</v>
      </c>
      <c r="H8" s="14"/>
      <c r="I8" s="14"/>
      <c r="J8" s="14"/>
    </row>
    <row r="9" spans="1:10" ht="12.75">
      <c r="A9" s="14"/>
      <c r="B9" t="s">
        <v>59</v>
      </c>
      <c r="H9" s="14"/>
      <c r="I9" s="14"/>
      <c r="J9" s="14"/>
    </row>
    <row r="10" spans="1:10" ht="12.75">
      <c r="A10" s="14"/>
      <c r="B10" t="s">
        <v>60</v>
      </c>
      <c r="H10" s="14"/>
      <c r="I10" s="14"/>
      <c r="J10" s="14"/>
    </row>
    <row r="11" spans="1:10" ht="12.75">
      <c r="A11" s="14"/>
      <c r="H11" s="14"/>
      <c r="I11" s="14"/>
      <c r="J11" s="14"/>
    </row>
    <row r="12" spans="1:10" ht="12.75">
      <c r="A12" s="14"/>
      <c r="B12" t="s">
        <v>61</v>
      </c>
      <c r="H12" s="14"/>
      <c r="I12" s="14"/>
      <c r="J12" s="14"/>
    </row>
    <row r="13" spans="1:10" ht="12.75">
      <c r="A13" s="14"/>
      <c r="H13" s="14"/>
      <c r="I13" s="14"/>
      <c r="J13" s="14"/>
    </row>
    <row r="14" spans="1:10" ht="12.75">
      <c r="A14" s="14"/>
      <c r="B14" s="42" t="s">
        <v>62</v>
      </c>
      <c r="H14" s="14"/>
      <c r="I14" s="14"/>
      <c r="J14" s="14"/>
    </row>
    <row r="15" spans="1:10" ht="12.75">
      <c r="A15" s="14"/>
      <c r="B15" s="9"/>
      <c r="H15" s="14"/>
      <c r="I15" s="14"/>
      <c r="J15" s="14"/>
    </row>
    <row r="16" spans="1:10" ht="12.75">
      <c r="A16" s="14"/>
      <c r="B16" s="42" t="s">
        <v>63</v>
      </c>
      <c r="H16" s="14"/>
      <c r="I16" s="14"/>
      <c r="J16" s="14"/>
    </row>
    <row r="17" spans="1:10" ht="12.75">
      <c r="A17" s="14"/>
      <c r="B17" s="9" t="s">
        <v>64</v>
      </c>
      <c r="H17" s="14"/>
      <c r="I17" s="14"/>
      <c r="J17" s="14"/>
    </row>
    <row r="18" spans="1:10" ht="12.75">
      <c r="A18" s="14"/>
      <c r="B18" s="9"/>
      <c r="H18" s="14"/>
      <c r="I18" s="14"/>
      <c r="J18" s="14"/>
    </row>
    <row r="19" spans="1:9" s="43" customFormat="1" ht="13.5" thickBot="1">
      <c r="A19" s="20"/>
      <c r="B19" s="21"/>
      <c r="C19" s="20"/>
      <c r="D19" s="20"/>
      <c r="E19" s="20"/>
      <c r="F19" s="20"/>
      <c r="G19" s="20"/>
      <c r="H19" s="20"/>
      <c r="I19" s="14"/>
    </row>
    <row r="20" spans="1:10" ht="12.75">
      <c r="A20" s="14"/>
      <c r="B20" s="46" t="s">
        <v>479</v>
      </c>
      <c r="H20" s="14"/>
      <c r="I20" s="14"/>
      <c r="J20" s="14"/>
    </row>
    <row r="21" spans="1:10" ht="15.75">
      <c r="A21" s="321" t="str">
        <f>+A4</f>
        <v>Chapter 6</v>
      </c>
      <c r="B21" s="321"/>
      <c r="C21" s="321"/>
      <c r="D21" s="321"/>
      <c r="E21" s="321"/>
      <c r="F21" s="321"/>
      <c r="G21" s="321"/>
      <c r="H21" s="321"/>
      <c r="I21" s="321"/>
      <c r="J21" s="13"/>
    </row>
    <row r="22" spans="1:10" ht="15">
      <c r="A22" s="327" t="str">
        <f>+A5</f>
        <v>Question 16</v>
      </c>
      <c r="B22" s="327"/>
      <c r="C22" s="327"/>
      <c r="D22" s="327"/>
      <c r="E22" s="327"/>
      <c r="F22" s="327"/>
      <c r="G22" s="327"/>
      <c r="H22" s="327"/>
      <c r="I22" s="327"/>
      <c r="J22" s="13"/>
    </row>
    <row r="23" ht="12.75"/>
    <row r="24" ht="15.75">
      <c r="B24" s="227"/>
    </row>
    <row r="25" spans="1:10" ht="12.75">
      <c r="A25" s="14"/>
      <c r="B25" s="23" t="s">
        <v>22</v>
      </c>
      <c r="C25" s="322"/>
      <c r="D25" s="323"/>
      <c r="E25" s="14"/>
      <c r="J25" s="14"/>
    </row>
    <row r="26" spans="1:10" ht="12.75">
      <c r="A26" s="14"/>
      <c r="B26" s="25" t="s">
        <v>23</v>
      </c>
      <c r="C26" s="26"/>
      <c r="D26" s="24"/>
      <c r="E26" s="14"/>
      <c r="J26" s="14"/>
    </row>
    <row r="27" spans="1:10" ht="12.75">
      <c r="A27" s="14"/>
      <c r="B27" s="27" t="s">
        <v>24</v>
      </c>
      <c r="C27" s="26"/>
      <c r="D27" s="24"/>
      <c r="E27" s="14"/>
      <c r="J27" s="14"/>
    </row>
    <row r="28" spans="1:10" ht="12.75">
      <c r="A28" s="14"/>
      <c r="B28" s="27" t="s">
        <v>25</v>
      </c>
      <c r="C28" s="26"/>
      <c r="D28" s="24"/>
      <c r="E28" s="14"/>
      <c r="J28" s="14"/>
    </row>
    <row r="29" ht="12.75"/>
    <row r="30" spans="1:10" ht="12.75">
      <c r="A30" s="14"/>
      <c r="B30" s="30" t="s">
        <v>511</v>
      </c>
      <c r="C30" s="31"/>
      <c r="D30" s="31"/>
      <c r="E30" s="31"/>
      <c r="F30" s="31"/>
      <c r="G30" s="31"/>
      <c r="H30" s="31"/>
      <c r="I30" s="31"/>
      <c r="J30" s="14"/>
    </row>
    <row r="31" spans="1:10" ht="12.75">
      <c r="A31" s="14"/>
      <c r="B31" s="10"/>
      <c r="C31" s="31"/>
      <c r="D31" s="31"/>
      <c r="E31" s="31"/>
      <c r="F31" s="31"/>
      <c r="G31" s="31"/>
      <c r="H31" s="31"/>
      <c r="I31" s="31"/>
      <c r="J31" s="14"/>
    </row>
    <row r="32" spans="1:10" ht="12.75">
      <c r="A32" s="14"/>
      <c r="B32" s="34" t="s">
        <v>43</v>
      </c>
      <c r="J32" s="14"/>
    </row>
    <row r="33" spans="1:10" ht="12.75">
      <c r="A33" s="14"/>
      <c r="B33" t="s">
        <v>65</v>
      </c>
      <c r="D33" s="35"/>
      <c r="E33" s="35"/>
      <c r="J33" s="14"/>
    </row>
    <row r="34" spans="1:10" ht="12.75">
      <c r="A34" s="14"/>
      <c r="B34" t="s">
        <v>66</v>
      </c>
      <c r="C34" s="44">
        <v>-100000</v>
      </c>
      <c r="D34" s="14"/>
      <c r="E34" s="14"/>
      <c r="F34" s="14"/>
      <c r="G34" s="14"/>
      <c r="H34" s="14"/>
      <c r="I34" s="14"/>
      <c r="J34" s="14"/>
    </row>
    <row r="35" spans="2:3" ht="12.75">
      <c r="B35" t="s">
        <v>67</v>
      </c>
      <c r="C35" s="32">
        <v>26000</v>
      </c>
    </row>
    <row r="36" spans="2:3" ht="12.75">
      <c r="B36" t="s">
        <v>68</v>
      </c>
      <c r="C36" s="33">
        <v>0.35</v>
      </c>
    </row>
    <row r="37" spans="2:3" ht="12.75">
      <c r="B37" t="s">
        <v>69</v>
      </c>
      <c r="C37" s="33">
        <v>0.08</v>
      </c>
    </row>
    <row r="38" spans="3:9" ht="13.5" thickBot="1">
      <c r="C38" s="328" t="s">
        <v>70</v>
      </c>
      <c r="D38" s="328"/>
      <c r="E38" s="328"/>
      <c r="F38" s="328"/>
      <c r="G38" s="328"/>
      <c r="H38" s="328"/>
      <c r="I38" s="185"/>
    </row>
    <row r="39" spans="3:9" ht="13.5" thickBot="1">
      <c r="C39" s="45">
        <v>1</v>
      </c>
      <c r="D39" s="45">
        <v>2</v>
      </c>
      <c r="E39" s="45">
        <v>3</v>
      </c>
      <c r="F39" s="45">
        <v>4</v>
      </c>
      <c r="G39" s="45">
        <v>5</v>
      </c>
      <c r="H39" s="45">
        <v>6</v>
      </c>
      <c r="I39" s="100"/>
    </row>
    <row r="40" spans="2:9" ht="12.75">
      <c r="B40" s="295" t="s">
        <v>71</v>
      </c>
      <c r="C40" s="85"/>
      <c r="D40" s="85"/>
      <c r="E40" s="85"/>
      <c r="F40" s="85"/>
      <c r="G40" s="85"/>
      <c r="H40" s="85"/>
      <c r="I40" s="186"/>
    </row>
    <row r="41" spans="2:9" ht="12.75">
      <c r="B41" s="46"/>
      <c r="C41" s="46"/>
      <c r="D41" s="46"/>
      <c r="E41" s="46"/>
      <c r="F41" s="46"/>
      <c r="G41" s="46"/>
      <c r="H41" s="46"/>
      <c r="I41" s="187"/>
    </row>
    <row r="42" spans="2:9" ht="13.5" thickBot="1">
      <c r="B42" t="s">
        <v>72</v>
      </c>
      <c r="C42" s="328" t="s">
        <v>70</v>
      </c>
      <c r="D42" s="328"/>
      <c r="E42" s="328"/>
      <c r="F42" s="328"/>
      <c r="G42" s="328"/>
      <c r="H42" s="328"/>
      <c r="I42" s="188"/>
    </row>
    <row r="43" spans="2:9" ht="13.5" thickBot="1">
      <c r="B43" t="s">
        <v>73</v>
      </c>
      <c r="C43" s="45">
        <v>1</v>
      </c>
      <c r="D43" s="45">
        <v>2</v>
      </c>
      <c r="E43" s="45">
        <v>3</v>
      </c>
      <c r="F43" s="45">
        <v>4</v>
      </c>
      <c r="G43" s="45">
        <v>5</v>
      </c>
      <c r="H43" s="45">
        <v>6</v>
      </c>
      <c r="I43" s="100"/>
    </row>
    <row r="44" spans="2:9" ht="12.75">
      <c r="B44" s="295" t="s">
        <v>74</v>
      </c>
      <c r="C44" s="83"/>
      <c r="D44" s="83"/>
      <c r="E44" s="83"/>
      <c r="F44" s="83"/>
      <c r="G44" s="83"/>
      <c r="H44" s="83"/>
      <c r="I44" s="189"/>
    </row>
    <row r="45" spans="2:9" ht="12.75">
      <c r="B45" t="s">
        <v>49</v>
      </c>
      <c r="C45" s="83"/>
      <c r="D45" s="83"/>
      <c r="E45" s="83"/>
      <c r="F45" s="83"/>
      <c r="G45" s="83"/>
      <c r="H45" s="83"/>
      <c r="I45" s="189"/>
    </row>
    <row r="46" spans="2:9" ht="12.75">
      <c r="B46" t="s">
        <v>75</v>
      </c>
      <c r="C46" s="83"/>
      <c r="D46" s="83"/>
      <c r="E46" s="83"/>
      <c r="F46" s="83"/>
      <c r="G46" s="83"/>
      <c r="H46" s="83"/>
      <c r="I46" s="189"/>
    </row>
    <row r="47" spans="3:9" ht="12.75">
      <c r="C47" s="34"/>
      <c r="I47" s="122"/>
    </row>
    <row r="48" spans="2:9" ht="13.5" thickBot="1">
      <c r="B48" t="s">
        <v>76</v>
      </c>
      <c r="C48" s="328" t="s">
        <v>70</v>
      </c>
      <c r="D48" s="328"/>
      <c r="E48" s="328"/>
      <c r="F48" s="328"/>
      <c r="G48" s="328"/>
      <c r="H48" s="328"/>
      <c r="I48" s="188"/>
    </row>
    <row r="49" spans="2:9" ht="13.5" thickBot="1">
      <c r="B49" t="s">
        <v>73</v>
      </c>
      <c r="C49" s="45">
        <v>1</v>
      </c>
      <c r="D49" s="45">
        <v>2</v>
      </c>
      <c r="E49" s="45">
        <v>3</v>
      </c>
      <c r="F49" s="45">
        <v>4</v>
      </c>
      <c r="G49" s="45">
        <v>5</v>
      </c>
      <c r="H49" s="45">
        <v>6</v>
      </c>
      <c r="I49" s="100"/>
    </row>
    <row r="50" spans="2:9" ht="12.75">
      <c r="B50" s="295" t="s">
        <v>74</v>
      </c>
      <c r="C50" s="83"/>
      <c r="D50" s="83"/>
      <c r="E50" s="83"/>
      <c r="F50" s="83"/>
      <c r="G50" s="83"/>
      <c r="H50" s="83"/>
      <c r="I50" s="189"/>
    </row>
    <row r="51" spans="2:9" ht="12.75">
      <c r="B51" s="295" t="s">
        <v>52</v>
      </c>
      <c r="C51" s="83"/>
      <c r="D51" s="83"/>
      <c r="E51" s="83"/>
      <c r="F51" s="83"/>
      <c r="G51" s="83"/>
      <c r="H51" s="83"/>
      <c r="I51" s="189"/>
    </row>
    <row r="52" spans="2:9" ht="12.75">
      <c r="B52" t="s">
        <v>77</v>
      </c>
      <c r="C52" s="83"/>
      <c r="D52" s="83"/>
      <c r="E52" s="83"/>
      <c r="F52" s="83"/>
      <c r="G52" s="83"/>
      <c r="H52" s="83"/>
      <c r="I52" s="189"/>
    </row>
    <row r="53" spans="2:9" ht="12.75">
      <c r="B53" s="295" t="s">
        <v>49</v>
      </c>
      <c r="C53" s="83"/>
      <c r="D53" s="83"/>
      <c r="E53" s="83"/>
      <c r="F53" s="83"/>
      <c r="G53" s="83"/>
      <c r="H53" s="83"/>
      <c r="I53" s="189"/>
    </row>
    <row r="54" spans="2:9" ht="12.75">
      <c r="B54" t="s">
        <v>78</v>
      </c>
      <c r="C54" s="83"/>
      <c r="D54" s="83"/>
      <c r="E54" s="83"/>
      <c r="F54" s="83"/>
      <c r="G54" s="83"/>
      <c r="H54" s="83"/>
      <c r="I54" s="189"/>
    </row>
    <row r="55" spans="2:9" ht="12.75">
      <c r="B55" s="295" t="s">
        <v>75</v>
      </c>
      <c r="C55" s="83"/>
      <c r="D55" s="83"/>
      <c r="E55" s="83"/>
      <c r="F55" s="83"/>
      <c r="G55" s="83"/>
      <c r="H55" s="83"/>
      <c r="I55" s="189"/>
    </row>
    <row r="56" ht="12.75">
      <c r="I56" s="122"/>
    </row>
    <row r="57" ht="12.75"/>
    <row r="58" ht="12.75">
      <c r="B58" t="s">
        <v>79</v>
      </c>
    </row>
    <row r="59" spans="2:9" ht="12.75">
      <c r="B59" s="9" t="s">
        <v>80</v>
      </c>
      <c r="C59" s="48"/>
      <c r="F59" s="326" t="s">
        <v>81</v>
      </c>
      <c r="G59" s="326"/>
      <c r="H59" s="326"/>
      <c r="I59" s="11"/>
    </row>
    <row r="60" ht="12.75"/>
    <row r="61" spans="2:3" ht="12.75">
      <c r="B61" t="s">
        <v>82</v>
      </c>
      <c r="C61" s="47"/>
    </row>
    <row r="62" ht="12.75"/>
    <row r="63" ht="12.75">
      <c r="B63" t="s">
        <v>254</v>
      </c>
    </row>
    <row r="64" ht="12.75">
      <c r="B64" t="s">
        <v>83</v>
      </c>
    </row>
    <row r="65" spans="3:9" ht="13.5" thickBot="1">
      <c r="C65" s="291"/>
      <c r="D65" s="328" t="s">
        <v>70</v>
      </c>
      <c r="E65" s="328"/>
      <c r="F65" s="328"/>
      <c r="G65" s="328"/>
      <c r="H65" s="328"/>
      <c r="I65" s="328"/>
    </row>
    <row r="66" spans="3:9" ht="12.75">
      <c r="C66" s="34"/>
      <c r="D66" s="100">
        <v>1</v>
      </c>
      <c r="E66" s="100">
        <v>2</v>
      </c>
      <c r="F66" s="100">
        <v>3</v>
      </c>
      <c r="G66" s="100">
        <v>4</v>
      </c>
      <c r="H66" s="100">
        <v>5</v>
      </c>
      <c r="I66" s="100">
        <v>6</v>
      </c>
    </row>
    <row r="67" spans="2:9" ht="12.75">
      <c r="B67" s="90" t="s">
        <v>75</v>
      </c>
      <c r="C67" s="286"/>
      <c r="D67" s="287"/>
      <c r="E67" s="287"/>
      <c r="F67" s="287"/>
      <c r="G67" s="287"/>
      <c r="H67" s="287"/>
      <c r="I67" s="287"/>
    </row>
    <row r="68" spans="2:9" ht="12.75">
      <c r="B68" s="9" t="s">
        <v>84</v>
      </c>
      <c r="C68" s="284"/>
      <c r="I68" s="11"/>
    </row>
    <row r="69" spans="2:9" ht="12.75">
      <c r="B69" s="90" t="s">
        <v>75</v>
      </c>
      <c r="C69" s="288"/>
      <c r="D69" s="289"/>
      <c r="E69" s="289"/>
      <c r="F69" s="289"/>
      <c r="G69" s="289"/>
      <c r="H69" s="289"/>
      <c r="I69" s="289"/>
    </row>
    <row r="70" spans="2:3" ht="12.75">
      <c r="B70" t="s">
        <v>86</v>
      </c>
      <c r="C70" s="285"/>
    </row>
    <row r="71" spans="6:8" ht="12.75">
      <c r="F71" s="326" t="s">
        <v>85</v>
      </c>
      <c r="G71" s="326"/>
      <c r="H71" s="326"/>
    </row>
    <row r="72" spans="2:3" ht="12.75">
      <c r="B72" s="295" t="s">
        <v>87</v>
      </c>
      <c r="C72" s="290"/>
    </row>
    <row r="73" ht="12.75"/>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sheetData>
  <sheetProtection/>
  <mergeCells count="13">
    <mergeCell ref="A1:I1"/>
    <mergeCell ref="A2:I2"/>
    <mergeCell ref="A4:I4"/>
    <mergeCell ref="A5:I5"/>
    <mergeCell ref="F59:H59"/>
    <mergeCell ref="F71:H71"/>
    <mergeCell ref="A21:I21"/>
    <mergeCell ref="A22:I22"/>
    <mergeCell ref="C25:D25"/>
    <mergeCell ref="C38:H38"/>
    <mergeCell ref="C42:H42"/>
    <mergeCell ref="C48:H48"/>
    <mergeCell ref="D65:I65"/>
  </mergeCells>
  <dataValidations count="12">
    <dataValidation allowBlank="1" showInputMessage="1" showErrorMessage="1" promptTitle="MACRS Depreciation" prompt="Enter the formula to calculate the annual amount of decpreciation under this 7-year depreciation schedule&#10;" sqref="D33"/>
    <dataValidation allowBlank="1" showInputMessage="1" showErrorMessage="1" promptTitle="Annual value of the Tax Shield" prompt="Use the value in column D and the tax rate in cell C24 to find the annual value of the tax shield.  Hint: lock the reference to cell C24 by typing $C$24.&#10;" sqref="E33"/>
    <dataValidation allowBlank="1" showInputMessage="1" showErrorMessage="1" promptTitle="Before-tax cash flows" prompt="Enter the before-tax cash flows by referencing the value in cell C33 above." sqref="B44:I44 B50:I50"/>
    <dataValidation allowBlank="1" showInputMessage="1" showErrorMessage="1" promptTitle="5-year MACRS schedule" prompt="For each column to the right enter a formula that multiplies the value of the cash flow by the correct percentage value from depreciation schedule above." sqref="B51"/>
    <dataValidation allowBlank="1" showInputMessage="1" showErrorMessage="1" promptTitle="5-year MACRS schedule" prompt="Enter the values for the 5-year MACRS from table 6.4" sqref="B40:B41 C41:I41"/>
    <dataValidation allowBlank="1" showInputMessage="1" showErrorMessage="1" promptTitle="NPV formula" prompt="Determine the NPV of the project using Excel’s built-in formula for calculating net present values.  To find this formula select INSERT, FUNCTION from the main menu." sqref="C61"/>
    <dataValidation allowBlank="1" showInputMessage="1" showErrorMessage="1" promptTitle="IRR formula" prompt="Determine the IRR of the project using Excel’s built-in formula for calculating internal rates of return. To find this formula select INSERT, FUNCTION from the main menu." sqref="C68 C70"/>
    <dataValidation allowBlank="1" showInputMessage="1" showErrorMessage="1" promptTitle="The effective tax rate" prompt="See the formula to the right that compares the IRR for each firm." sqref="B72"/>
    <dataValidation allowBlank="1" showInputMessage="1" showErrorMessage="1" promptTitle="Calculating the tax" prompt="Enter a formula to calculate the amount of tax using the tax rate in cell C34." sqref="C53:I53"/>
    <dataValidation allowBlank="1" showInputMessage="1" showErrorMessage="1" promptTitle="Calculating the tax" prompt="Enter a formula in each column to the right that calculates the amount of tax using the tax rate in cell C34." sqref="B53"/>
    <dataValidation allowBlank="1" showInputMessage="1" showErrorMessage="1" promptTitle="Find the cash flow:" prompt="Determine the cash flow for each period by adding the non-cash item to net income." sqref="B55"/>
    <dataValidation allowBlank="1" showInputMessage="1" showErrorMessage="1" promptTitle="NPV formula" prompt="Determine the NPV of the project using Excel’s built-in formula for calculating net present values.  To find this formula select INSERT, FUNCTION from the main menu.  Then choose &quot;Financial&quot; under the category, and NPV for the subsequent list." sqref="C59"/>
  </dataValidations>
  <hyperlinks>
    <hyperlink ref="F59" r:id="rId1" display="For help with Excel's NPV function click here"/>
    <hyperlink ref="F71" r:id="rId2" display="For help with Excel's IRR function click here"/>
    <hyperlink ref="J1" location="MAIN_MENU____Chapter_6" tooltip="Return to the Main Menu" display="Main Menu"/>
    <hyperlink ref="F59:H59" r:id="rId3" tooltip="Tips on using the NPV function" display="Help with Excel's NPV function"/>
    <hyperlink ref="F71:H71" r:id="rId4" tooltip="Tips on using the IRR function" display="Help with Excel's IRR function"/>
  </hyperlinks>
  <printOptions/>
  <pageMargins left="0.75" right="0.75" top="1" bottom="1" header="0.5" footer="0.5"/>
  <pageSetup horizontalDpi="300" verticalDpi="300" orientation="portrait" scale="74" r:id="rId5"/>
  <headerFooter alignWithMargins="0">
    <oddFooter xml:space="preserve">&amp;CCopyright © 2011 McGraw-Hill/Irwin </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zoomScalePageLayoutView="0" workbookViewId="0" topLeftCell="A1">
      <selection activeCell="A1" sqref="A1:G1"/>
    </sheetView>
  </sheetViews>
  <sheetFormatPr defaultColWidth="0" defaultRowHeight="12.75" zeroHeight="1"/>
  <cols>
    <col min="1" max="1" width="9.140625" style="0" customWidth="1"/>
    <col min="2" max="2" width="40.00390625" style="0" customWidth="1"/>
    <col min="3" max="3" width="11.421875" style="0" customWidth="1"/>
    <col min="4" max="7" width="9.7109375" style="0" customWidth="1"/>
    <col min="8" max="8" width="12.28125" style="0" customWidth="1"/>
  </cols>
  <sheetData>
    <row r="1" spans="1:8" ht="30">
      <c r="A1" s="319" t="s">
        <v>514</v>
      </c>
      <c r="B1" s="319"/>
      <c r="C1" s="319"/>
      <c r="D1" s="319"/>
      <c r="E1" s="319"/>
      <c r="F1" s="319"/>
      <c r="G1" s="319"/>
      <c r="H1" s="8" t="s">
        <v>2</v>
      </c>
    </row>
    <row r="2" spans="1:8" ht="18">
      <c r="A2" s="320" t="s">
        <v>512</v>
      </c>
      <c r="B2" s="320"/>
      <c r="C2" s="320"/>
      <c r="D2" s="320"/>
      <c r="E2" s="320"/>
      <c r="F2" s="320"/>
      <c r="G2" s="320"/>
      <c r="H2" s="7"/>
    </row>
    <row r="3" spans="1:8" ht="18.75">
      <c r="A3" s="12"/>
      <c r="B3" s="13"/>
      <c r="C3" s="13"/>
      <c r="D3" s="13"/>
      <c r="E3" s="13"/>
      <c r="F3" s="13"/>
      <c r="G3" s="13"/>
      <c r="H3" s="14"/>
    </row>
    <row r="4" spans="1:8" ht="15.75">
      <c r="A4" s="15" t="s">
        <v>259</v>
      </c>
      <c r="B4" s="6"/>
      <c r="C4" s="16"/>
      <c r="D4" s="16"/>
      <c r="E4" s="7"/>
      <c r="F4" s="7"/>
      <c r="G4" s="5"/>
      <c r="H4" s="13"/>
    </row>
    <row r="5" spans="1:8" ht="15">
      <c r="A5" s="57" t="s">
        <v>170</v>
      </c>
      <c r="B5" s="6"/>
      <c r="C5" s="16"/>
      <c r="D5" s="16"/>
      <c r="E5" s="7"/>
      <c r="F5" s="7"/>
      <c r="G5" s="5"/>
      <c r="H5" s="13"/>
    </row>
    <row r="6" spans="1:8" ht="15">
      <c r="A6" s="57"/>
      <c r="B6" s="6"/>
      <c r="C6" s="16"/>
      <c r="D6" s="16"/>
      <c r="E6" s="7"/>
      <c r="F6" s="7"/>
      <c r="G6" s="5"/>
      <c r="H6" s="13"/>
    </row>
    <row r="7" spans="1:8" ht="15">
      <c r="A7" s="57"/>
      <c r="B7" s="332" t="s">
        <v>260</v>
      </c>
      <c r="C7" s="333"/>
      <c r="D7" s="333"/>
      <c r="E7" s="333"/>
      <c r="F7" s="333"/>
      <c r="G7" s="333"/>
      <c r="H7" s="13"/>
    </row>
    <row r="8" spans="1:8" ht="15">
      <c r="A8" s="57"/>
      <c r="B8" s="333"/>
      <c r="C8" s="333"/>
      <c r="D8" s="333"/>
      <c r="E8" s="333"/>
      <c r="F8" s="333"/>
      <c r="G8" s="333"/>
      <c r="H8" s="13"/>
    </row>
    <row r="9" spans="1:8" ht="15">
      <c r="A9" s="57"/>
      <c r="B9" s="5"/>
      <c r="C9" s="16"/>
      <c r="D9" s="16"/>
      <c r="E9" s="7"/>
      <c r="F9" s="7"/>
      <c r="G9" s="5"/>
      <c r="H9" s="13"/>
    </row>
    <row r="10" spans="1:8" ht="15">
      <c r="A10" s="57"/>
      <c r="B10" s="332" t="s">
        <v>175</v>
      </c>
      <c r="C10" s="333"/>
      <c r="D10" s="333"/>
      <c r="E10" s="333"/>
      <c r="F10" s="333"/>
      <c r="G10" s="333"/>
      <c r="H10" s="13"/>
    </row>
    <row r="11" spans="1:8" ht="15">
      <c r="A11" s="57"/>
      <c r="B11" s="333"/>
      <c r="C11" s="333"/>
      <c r="D11" s="333"/>
      <c r="E11" s="333"/>
      <c r="F11" s="333"/>
      <c r="G11" s="333"/>
      <c r="H11" s="13"/>
    </row>
    <row r="12" spans="1:8" ht="15">
      <c r="A12" s="57"/>
      <c r="B12" s="5"/>
      <c r="C12" s="16"/>
      <c r="D12" s="16"/>
      <c r="E12" s="7"/>
      <c r="F12" s="7"/>
      <c r="G12" s="5"/>
      <c r="H12" s="13"/>
    </row>
    <row r="13" spans="1:8" ht="15">
      <c r="A13" s="57"/>
      <c r="B13" s="332" t="s">
        <v>176</v>
      </c>
      <c r="C13" s="333"/>
      <c r="D13" s="333"/>
      <c r="E13" s="333"/>
      <c r="F13" s="333"/>
      <c r="G13" s="333"/>
      <c r="H13" s="13"/>
    </row>
    <row r="14" spans="1:8" ht="15">
      <c r="A14" s="57"/>
      <c r="B14" s="333"/>
      <c r="C14" s="333"/>
      <c r="D14" s="333"/>
      <c r="E14" s="333"/>
      <c r="F14" s="333"/>
      <c r="G14" s="333"/>
      <c r="H14" s="13"/>
    </row>
    <row r="15" spans="1:8" ht="15">
      <c r="A15" s="57"/>
      <c r="B15" s="333"/>
      <c r="C15" s="333"/>
      <c r="D15" s="333"/>
      <c r="E15" s="333"/>
      <c r="F15" s="333"/>
      <c r="G15" s="333"/>
      <c r="H15" s="13"/>
    </row>
    <row r="16" spans="1:8" ht="15">
      <c r="A16" s="57"/>
      <c r="B16" s="333"/>
      <c r="C16" s="333"/>
      <c r="D16" s="333"/>
      <c r="E16" s="333"/>
      <c r="F16" s="333"/>
      <c r="G16" s="333"/>
      <c r="H16" s="13"/>
    </row>
    <row r="17" spans="1:8" ht="15">
      <c r="A17" s="57"/>
      <c r="B17" s="5"/>
      <c r="C17" s="16"/>
      <c r="D17" s="16"/>
      <c r="E17" s="7"/>
      <c r="F17" s="7"/>
      <c r="G17" s="5"/>
      <c r="H17" s="13"/>
    </row>
    <row r="18" spans="1:8" ht="15">
      <c r="A18" s="57"/>
      <c r="B18" s="332" t="s">
        <v>261</v>
      </c>
      <c r="C18" s="333"/>
      <c r="D18" s="333"/>
      <c r="E18" s="333"/>
      <c r="F18" s="333"/>
      <c r="G18" s="333"/>
      <c r="H18" s="13"/>
    </row>
    <row r="19" spans="1:8" ht="15">
      <c r="A19" s="57"/>
      <c r="B19" s="333"/>
      <c r="C19" s="333"/>
      <c r="D19" s="333"/>
      <c r="E19" s="333"/>
      <c r="F19" s="333"/>
      <c r="G19" s="333"/>
      <c r="H19" s="13"/>
    </row>
    <row r="20" spans="1:8" ht="15">
      <c r="A20" s="57"/>
      <c r="B20" s="333"/>
      <c r="C20" s="333"/>
      <c r="D20" s="333"/>
      <c r="E20" s="333"/>
      <c r="F20" s="333"/>
      <c r="G20" s="333"/>
      <c r="H20" s="13"/>
    </row>
    <row r="21" spans="1:8" ht="15">
      <c r="A21" s="57"/>
      <c r="B21" s="333"/>
      <c r="C21" s="333"/>
      <c r="D21" s="333"/>
      <c r="E21" s="333"/>
      <c r="F21" s="333"/>
      <c r="G21" s="333"/>
      <c r="H21" s="13"/>
    </row>
    <row r="22" spans="1:8" ht="15">
      <c r="A22" s="57"/>
      <c r="B22" s="334"/>
      <c r="C22" s="334"/>
      <c r="D22" s="334"/>
      <c r="E22" s="334"/>
      <c r="F22" s="334"/>
      <c r="G22" s="334"/>
      <c r="H22" s="13"/>
    </row>
    <row r="23" spans="1:7" s="43" customFormat="1" ht="13.5" thickBot="1">
      <c r="A23" s="20"/>
      <c r="B23" s="21"/>
      <c r="C23" s="20"/>
      <c r="D23" s="20"/>
      <c r="E23" s="20"/>
      <c r="F23" s="20"/>
      <c r="G23" s="20"/>
    </row>
    <row r="24" spans="1:8" ht="12.75">
      <c r="A24" s="14"/>
      <c r="B24" s="46" t="s">
        <v>479</v>
      </c>
      <c r="H24" s="14"/>
    </row>
    <row r="25" spans="1:8" ht="15.75">
      <c r="A25" s="321" t="str">
        <f>+A4</f>
        <v>Chapter 6</v>
      </c>
      <c r="B25" s="321"/>
      <c r="C25" s="321"/>
      <c r="D25" s="321"/>
      <c r="E25" s="321"/>
      <c r="F25" s="321"/>
      <c r="G25" s="321"/>
      <c r="H25" s="13"/>
    </row>
    <row r="26" spans="1:8" ht="15">
      <c r="A26" s="329" t="str">
        <f>+A5</f>
        <v>Question 17</v>
      </c>
      <c r="B26" s="329"/>
      <c r="C26" s="329"/>
      <c r="D26" s="329"/>
      <c r="E26" s="329"/>
      <c r="F26" s="329"/>
      <c r="G26" s="329"/>
      <c r="H26" s="13"/>
    </row>
    <row r="27" ht="12.75"/>
    <row r="28" ht="15.75">
      <c r="B28" s="227"/>
    </row>
    <row r="29" spans="1:8" ht="12.75">
      <c r="A29" s="14"/>
      <c r="B29" s="23" t="s">
        <v>22</v>
      </c>
      <c r="C29" s="322"/>
      <c r="D29" s="323"/>
      <c r="E29" s="14"/>
      <c r="H29" s="14"/>
    </row>
    <row r="30" spans="1:8" ht="12.75">
      <c r="A30" s="14"/>
      <c r="B30" s="25" t="s">
        <v>23</v>
      </c>
      <c r="C30" s="26"/>
      <c r="D30" s="24"/>
      <c r="E30" s="14"/>
      <c r="H30" s="14"/>
    </row>
    <row r="31" spans="1:8" ht="12.75">
      <c r="A31" s="14"/>
      <c r="B31" s="27" t="s">
        <v>24</v>
      </c>
      <c r="C31" s="26"/>
      <c r="D31" s="24"/>
      <c r="E31" s="14"/>
      <c r="H31" s="14"/>
    </row>
    <row r="32" spans="1:8" ht="12.75">
      <c r="A32" s="14"/>
      <c r="B32" s="27" t="s">
        <v>25</v>
      </c>
      <c r="C32" s="26"/>
      <c r="D32" s="24"/>
      <c r="E32" s="14"/>
      <c r="H32" s="14"/>
    </row>
    <row r="33" ht="12.75"/>
    <row r="34" spans="1:8" ht="12.75">
      <c r="A34" s="14"/>
      <c r="B34" s="349" t="s">
        <v>262</v>
      </c>
      <c r="C34" s="349"/>
      <c r="D34" s="31"/>
      <c r="E34" s="31"/>
      <c r="F34" s="31"/>
      <c r="G34" s="31"/>
      <c r="H34" s="14"/>
    </row>
    <row r="35" ht="12.75"/>
    <row r="36" spans="2:7" s="75" customFormat="1" ht="15">
      <c r="B36" s="332" t="s">
        <v>175</v>
      </c>
      <c r="C36" s="333"/>
      <c r="D36" s="333"/>
      <c r="E36" s="333"/>
      <c r="F36" s="333"/>
      <c r="G36" s="333"/>
    </row>
    <row r="37" spans="2:7" s="75" customFormat="1" ht="15">
      <c r="B37" s="333"/>
      <c r="C37" s="333"/>
      <c r="D37" s="333"/>
      <c r="E37" s="333"/>
      <c r="F37" s="333"/>
      <c r="G37" s="333"/>
    </row>
    <row r="38" ht="12.75"/>
    <row r="39" spans="2:7" ht="12.75">
      <c r="B39" s="330"/>
      <c r="C39" s="331"/>
      <c r="D39" s="331"/>
      <c r="E39" s="331"/>
      <c r="F39" s="331"/>
      <c r="G39" s="331"/>
    </row>
    <row r="40" spans="2:7" ht="12.75">
      <c r="B40" s="331"/>
      <c r="C40" s="331"/>
      <c r="D40" s="331"/>
      <c r="E40" s="331"/>
      <c r="F40" s="331"/>
      <c r="G40" s="331"/>
    </row>
    <row r="41" spans="2:7" ht="12.75">
      <c r="B41" s="331"/>
      <c r="C41" s="331"/>
      <c r="D41" s="331"/>
      <c r="E41" s="331"/>
      <c r="F41" s="331"/>
      <c r="G41" s="331"/>
    </row>
    <row r="42" spans="2:7" ht="12.75">
      <c r="B42" s="331"/>
      <c r="C42" s="331"/>
      <c r="D42" s="331"/>
      <c r="E42" s="331"/>
      <c r="F42" s="331"/>
      <c r="G42" s="331"/>
    </row>
    <row r="43" spans="2:7" ht="12.75">
      <c r="B43" s="331"/>
      <c r="C43" s="331"/>
      <c r="D43" s="331"/>
      <c r="E43" s="331"/>
      <c r="F43" s="331"/>
      <c r="G43" s="331"/>
    </row>
    <row r="44" ht="12.75"/>
    <row r="45" spans="2:3" ht="12.75">
      <c r="B45" s="349" t="s">
        <v>476</v>
      </c>
      <c r="C45" s="349"/>
    </row>
    <row r="46" spans="2:3" ht="12.75">
      <c r="B46" s="349" t="s">
        <v>477</v>
      </c>
      <c r="C46" s="349"/>
    </row>
    <row r="47" spans="2:3" ht="12.75">
      <c r="B47" s="349" t="s">
        <v>478</v>
      </c>
      <c r="C47" s="349"/>
    </row>
    <row r="48" ht="12.75">
      <c r="B48" s="76"/>
    </row>
    <row r="49" ht="12.75"/>
    <row r="50" spans="2:7" s="75" customFormat="1" ht="15">
      <c r="B50" s="332" t="s">
        <v>176</v>
      </c>
      <c r="C50" s="333"/>
      <c r="D50" s="333"/>
      <c r="E50" s="333"/>
      <c r="F50" s="333"/>
      <c r="G50" s="333"/>
    </row>
    <row r="51" spans="2:7" s="75" customFormat="1" ht="15">
      <c r="B51" s="333"/>
      <c r="C51" s="333"/>
      <c r="D51" s="333"/>
      <c r="E51" s="333"/>
      <c r="F51" s="333"/>
      <c r="G51" s="333"/>
    </row>
    <row r="52" spans="2:7" s="75" customFormat="1" ht="15">
      <c r="B52" s="333"/>
      <c r="C52" s="333"/>
      <c r="D52" s="333"/>
      <c r="E52" s="333"/>
      <c r="F52" s="333"/>
      <c r="G52" s="333"/>
    </row>
    <row r="53" spans="2:7" s="75" customFormat="1" ht="15">
      <c r="B53" s="333"/>
      <c r="C53" s="333"/>
      <c r="D53" s="333"/>
      <c r="E53" s="333"/>
      <c r="F53" s="333"/>
      <c r="G53" s="333"/>
    </row>
    <row r="54" ht="12.75"/>
    <row r="55" spans="2:7" ht="12.75">
      <c r="B55" s="330"/>
      <c r="C55" s="331"/>
      <c r="D55" s="331"/>
      <c r="E55" s="331"/>
      <c r="F55" s="331"/>
      <c r="G55" s="331"/>
    </row>
    <row r="56" spans="2:7" ht="12.75">
      <c r="B56" s="331"/>
      <c r="C56" s="331"/>
      <c r="D56" s="331"/>
      <c r="E56" s="331"/>
      <c r="F56" s="331"/>
      <c r="G56" s="331"/>
    </row>
    <row r="57" spans="2:7" ht="12.75">
      <c r="B57" s="331"/>
      <c r="C57" s="331"/>
      <c r="D57" s="331"/>
      <c r="E57" s="331"/>
      <c r="F57" s="331"/>
      <c r="G57" s="331"/>
    </row>
    <row r="58" spans="2:7" ht="12.75">
      <c r="B58" s="331"/>
      <c r="C58" s="331"/>
      <c r="D58" s="331"/>
      <c r="E58" s="331"/>
      <c r="F58" s="331"/>
      <c r="G58" s="331"/>
    </row>
    <row r="59" spans="2:7" ht="12.75">
      <c r="B59" s="331"/>
      <c r="C59" s="331"/>
      <c r="D59" s="331"/>
      <c r="E59" s="331"/>
      <c r="F59" s="331"/>
      <c r="G59" s="331"/>
    </row>
    <row r="60" ht="12.75"/>
    <row r="61" spans="2:7" s="75" customFormat="1" ht="15">
      <c r="B61" s="332" t="s">
        <v>261</v>
      </c>
      <c r="C61" s="333"/>
      <c r="D61" s="333"/>
      <c r="E61" s="333"/>
      <c r="F61" s="333"/>
      <c r="G61" s="333"/>
    </row>
    <row r="62" spans="2:7" s="75" customFormat="1" ht="15">
      <c r="B62" s="333"/>
      <c r="C62" s="333"/>
      <c r="D62" s="333"/>
      <c r="E62" s="333"/>
      <c r="F62" s="333"/>
      <c r="G62" s="333"/>
    </row>
    <row r="63" spans="2:7" s="75" customFormat="1" ht="15">
      <c r="B63" s="333"/>
      <c r="C63" s="333"/>
      <c r="D63" s="333"/>
      <c r="E63" s="333"/>
      <c r="F63" s="333"/>
      <c r="G63" s="333"/>
    </row>
    <row r="64" spans="2:7" s="75" customFormat="1" ht="15">
      <c r="B64" s="333"/>
      <c r="C64" s="333"/>
      <c r="D64" s="333"/>
      <c r="E64" s="333"/>
      <c r="F64" s="333"/>
      <c r="G64" s="333"/>
    </row>
    <row r="65" ht="12.75"/>
    <row r="66" spans="2:7" ht="12.75">
      <c r="B66" s="330"/>
      <c r="C66" s="331"/>
      <c r="D66" s="331"/>
      <c r="E66" s="331"/>
      <c r="F66" s="331"/>
      <c r="G66" s="331"/>
    </row>
    <row r="67" spans="2:7" ht="12.75">
      <c r="B67" s="331"/>
      <c r="C67" s="331"/>
      <c r="D67" s="331"/>
      <c r="E67" s="331"/>
      <c r="F67" s="331"/>
      <c r="G67" s="331"/>
    </row>
    <row r="68" spans="2:7" ht="12.75">
      <c r="B68" s="331"/>
      <c r="C68" s="331"/>
      <c r="D68" s="331"/>
      <c r="E68" s="331"/>
      <c r="F68" s="331"/>
      <c r="G68" s="331"/>
    </row>
    <row r="69" spans="2:7" ht="12.75">
      <c r="B69" s="331"/>
      <c r="C69" s="331"/>
      <c r="D69" s="331"/>
      <c r="E69" s="331"/>
      <c r="F69" s="331"/>
      <c r="G69" s="331"/>
    </row>
    <row r="70" spans="2:7" ht="12.75">
      <c r="B70" s="331"/>
      <c r="C70" s="331"/>
      <c r="D70" s="331"/>
      <c r="E70" s="331"/>
      <c r="F70" s="331"/>
      <c r="G70" s="331"/>
    </row>
    <row r="71" ht="12.75"/>
    <row r="72" ht="12.75"/>
    <row r="73" ht="12.75"/>
    <row r="74" ht="12.75"/>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sheetData>
  <sheetProtection/>
  <mergeCells count="20">
    <mergeCell ref="A1:G1"/>
    <mergeCell ref="A2:G2"/>
    <mergeCell ref="B36:G37"/>
    <mergeCell ref="B39:G43"/>
    <mergeCell ref="B22:G22"/>
    <mergeCell ref="B7:G8"/>
    <mergeCell ref="B10:G11"/>
    <mergeCell ref="B13:G16"/>
    <mergeCell ref="B18:G21"/>
    <mergeCell ref="A25:G25"/>
    <mergeCell ref="B66:G70"/>
    <mergeCell ref="C29:D29"/>
    <mergeCell ref="A26:G26"/>
    <mergeCell ref="B50:G53"/>
    <mergeCell ref="B55:G59"/>
    <mergeCell ref="B61:G64"/>
    <mergeCell ref="B34:C34"/>
    <mergeCell ref="B45:C45"/>
    <mergeCell ref="B46:C46"/>
    <mergeCell ref="B47:C47"/>
  </mergeCells>
  <hyperlinks>
    <hyperlink ref="H1" location="MAIN_MENU____Chapter_6" tooltip="Return to the Main Menu" display="Main Menu"/>
    <hyperlink ref="B34" location="'TABLES 6.5-6.6'!A1" tooltip="Tables 6.5 and 6.6" display="Click here to use Tables 6.5 and 6.6 for the answer part a."/>
    <hyperlink ref="B45" location="'TABLE 6.1'!A1" tooltip="Table 6.1 " display="Click here to use Tables 6.1 for the answers to parts b and c."/>
    <hyperlink ref="B46" location="'TABLE 6.2'!A1" tooltip="Table 6.2" display="Click here to use Tables 6.2 for the answers to parts b and c."/>
    <hyperlink ref="B47" location="'TABLE 6.4'!A1" tooltip="Table 6.4" display="Click here to use Tables 6.4 for the answers to parts b and c."/>
  </hyperlinks>
  <printOptions/>
  <pageMargins left="0.75" right="0.75" top="1" bottom="1" header="0.5" footer="0.5"/>
  <pageSetup horizontalDpi="300" verticalDpi="300" orientation="portrait" scale="90" r:id="rId1"/>
  <headerFooter alignWithMargins="0">
    <oddFooter xml:space="preserve">&amp;CCopyright © 2011 McGraw-Hill/Irwin </oddFooter>
  </headerFooter>
</worksheet>
</file>

<file path=xl/worksheets/sheet8.xml><?xml version="1.0" encoding="utf-8"?>
<worksheet xmlns="http://schemas.openxmlformats.org/spreadsheetml/2006/main" xmlns:r="http://schemas.openxmlformats.org/officeDocument/2006/relationships">
  <dimension ref="A1:O98"/>
  <sheetViews>
    <sheetView showGridLines="0" zoomScalePageLayoutView="0" workbookViewId="0" topLeftCell="A1">
      <selection activeCell="A1" sqref="A1:L1"/>
    </sheetView>
  </sheetViews>
  <sheetFormatPr defaultColWidth="0" defaultRowHeight="12.75" zeroHeight="1"/>
  <cols>
    <col min="1" max="1" width="9.140625" style="128" customWidth="1"/>
    <col min="2" max="2" width="23.00390625" style="128" customWidth="1"/>
    <col min="3" max="3" width="15.00390625" style="128" customWidth="1"/>
    <col min="4" max="4" width="15.140625" style="128" customWidth="1"/>
    <col min="5" max="10" width="10.7109375" style="128" customWidth="1"/>
    <col min="11" max="11" width="11.7109375" style="128" customWidth="1"/>
    <col min="12" max="12" width="10.7109375" style="128" customWidth="1"/>
    <col min="13" max="14" width="11.57421875" style="128" customWidth="1"/>
    <col min="15" max="15" width="11.7109375" style="128" customWidth="1"/>
    <col min="16" max="16384" width="0" style="128" hidden="1" customWidth="1"/>
  </cols>
  <sheetData>
    <row r="1" spans="1:15" ht="30">
      <c r="A1" s="319" t="s">
        <v>514</v>
      </c>
      <c r="B1" s="319"/>
      <c r="C1" s="319"/>
      <c r="D1" s="319"/>
      <c r="E1" s="319"/>
      <c r="F1" s="319"/>
      <c r="G1" s="319"/>
      <c r="H1" s="319"/>
      <c r="I1" s="319"/>
      <c r="J1" s="319"/>
      <c r="K1" s="319"/>
      <c r="L1" s="319"/>
      <c r="N1" s="8"/>
      <c r="O1" s="8" t="s">
        <v>2</v>
      </c>
    </row>
    <row r="2" spans="1:12" ht="18">
      <c r="A2" s="320" t="s">
        <v>512</v>
      </c>
      <c r="B2" s="320"/>
      <c r="C2" s="320"/>
      <c r="D2" s="320"/>
      <c r="E2" s="320"/>
      <c r="F2" s="320"/>
      <c r="G2" s="320"/>
      <c r="H2" s="320"/>
      <c r="I2" s="320"/>
      <c r="J2" s="320"/>
      <c r="K2" s="320"/>
      <c r="L2" s="320"/>
    </row>
    <row r="3" spans="1:9" ht="18.75">
      <c r="A3" s="12"/>
      <c r="B3" s="13"/>
      <c r="C3" s="13"/>
      <c r="D3" s="13"/>
      <c r="E3" s="13"/>
      <c r="F3" s="13"/>
      <c r="G3" s="13"/>
      <c r="H3" s="13"/>
      <c r="I3" s="14"/>
    </row>
    <row r="4" spans="1:12" ht="15.75">
      <c r="A4" s="321" t="s">
        <v>259</v>
      </c>
      <c r="B4" s="321"/>
      <c r="C4" s="321"/>
      <c r="D4" s="321"/>
      <c r="E4" s="321"/>
      <c r="F4" s="321"/>
      <c r="G4" s="321"/>
      <c r="H4" s="321"/>
      <c r="I4" s="321"/>
      <c r="J4" s="321"/>
      <c r="K4" s="321"/>
      <c r="L4" s="321"/>
    </row>
    <row r="5" spans="1:12" ht="15.75" customHeight="1">
      <c r="A5" s="329" t="s">
        <v>473</v>
      </c>
      <c r="B5" s="329"/>
      <c r="C5" s="329"/>
      <c r="D5" s="329"/>
      <c r="E5" s="329"/>
      <c r="F5" s="329"/>
      <c r="G5" s="329"/>
      <c r="H5" s="329"/>
      <c r="I5" s="329"/>
      <c r="J5" s="329"/>
      <c r="K5" s="329"/>
      <c r="L5" s="329"/>
    </row>
    <row r="6" spans="1:9" ht="15">
      <c r="A6" s="14"/>
      <c r="B6" s="22"/>
      <c r="C6" s="16"/>
      <c r="D6" s="16"/>
      <c r="E6" s="7"/>
      <c r="F6" s="7"/>
      <c r="G6" s="5"/>
      <c r="H6" s="6"/>
      <c r="I6" s="13"/>
    </row>
    <row r="7" spans="1:9" ht="12.75">
      <c r="A7" s="14"/>
      <c r="B7" s="49" t="s">
        <v>88</v>
      </c>
      <c r="C7" s="16"/>
      <c r="D7" s="16"/>
      <c r="E7" s="7"/>
      <c r="F7" s="7"/>
      <c r="G7" s="5"/>
      <c r="H7" s="6"/>
      <c r="I7" s="13"/>
    </row>
    <row r="8" spans="1:9" ht="12.75">
      <c r="A8" s="14"/>
      <c r="B8" s="49" t="s">
        <v>89</v>
      </c>
      <c r="C8" s="16"/>
      <c r="D8" s="16"/>
      <c r="E8" s="7"/>
      <c r="F8" s="7"/>
      <c r="G8" s="5"/>
      <c r="H8" s="6"/>
      <c r="I8" s="13"/>
    </row>
    <row r="9" spans="1:9" ht="12.75">
      <c r="A9" s="14"/>
      <c r="B9" s="49" t="s">
        <v>276</v>
      </c>
      <c r="C9" s="16"/>
      <c r="D9" s="16"/>
      <c r="E9" s="7"/>
      <c r="F9" s="7"/>
      <c r="G9" s="5"/>
      <c r="H9" s="6"/>
      <c r="I9" s="13"/>
    </row>
    <row r="10" spans="1:9" ht="15">
      <c r="A10" s="14"/>
      <c r="B10" s="50"/>
      <c r="C10" s="16"/>
      <c r="D10" s="16"/>
      <c r="E10" s="7"/>
      <c r="F10" s="7"/>
      <c r="G10" s="5"/>
      <c r="H10" s="6"/>
      <c r="I10" s="13"/>
    </row>
    <row r="11" spans="1:9" ht="12.75">
      <c r="A11" s="14"/>
      <c r="B11" s="42" t="s">
        <v>107</v>
      </c>
      <c r="C11" s="16"/>
      <c r="D11" s="16"/>
      <c r="E11" s="7"/>
      <c r="F11" s="7"/>
      <c r="G11" s="5"/>
      <c r="H11" s="6"/>
      <c r="I11" s="13"/>
    </row>
    <row r="12" spans="1:9" ht="12.75">
      <c r="A12" s="14"/>
      <c r="B12" s="9"/>
      <c r="C12" s="16"/>
      <c r="D12" s="16"/>
      <c r="E12" s="7"/>
      <c r="F12" s="7"/>
      <c r="G12" s="5"/>
      <c r="H12" s="6"/>
      <c r="I12" s="13"/>
    </row>
    <row r="13" spans="1:9" ht="12.75">
      <c r="A13" s="14"/>
      <c r="B13" s="42" t="s">
        <v>277</v>
      </c>
      <c r="C13" s="16"/>
      <c r="D13" s="16"/>
      <c r="E13" s="7"/>
      <c r="F13" s="7"/>
      <c r="G13" s="5"/>
      <c r="H13" s="6"/>
      <c r="I13" s="13"/>
    </row>
    <row r="14" spans="1:9" ht="12.75">
      <c r="A14" s="14"/>
      <c r="B14" s="9"/>
      <c r="C14" s="16"/>
      <c r="D14" s="16"/>
      <c r="E14" s="7"/>
      <c r="F14" s="7"/>
      <c r="G14" s="5"/>
      <c r="H14" s="6"/>
      <c r="I14" s="13"/>
    </row>
    <row r="15" spans="1:9" ht="12.75">
      <c r="A15" s="14"/>
      <c r="B15" s="42" t="s">
        <v>108</v>
      </c>
      <c r="C15" s="16"/>
      <c r="D15" s="16"/>
      <c r="E15" s="7"/>
      <c r="F15" s="7"/>
      <c r="G15" s="5"/>
      <c r="H15" s="6"/>
      <c r="I15" s="13"/>
    </row>
    <row r="16" spans="1:9" ht="15">
      <c r="A16" s="14"/>
      <c r="B16" s="50"/>
      <c r="C16" s="16"/>
      <c r="D16" s="16"/>
      <c r="E16" s="7"/>
      <c r="F16" s="7"/>
      <c r="G16" s="5"/>
      <c r="H16" s="6"/>
      <c r="I16" s="13"/>
    </row>
    <row r="17" spans="1:14" s="43" customFormat="1" ht="13.5" thickBot="1">
      <c r="A17" s="20"/>
      <c r="B17" s="183"/>
      <c r="C17" s="184"/>
      <c r="D17" s="184"/>
      <c r="E17" s="20"/>
      <c r="F17" s="20"/>
      <c r="G17" s="20"/>
      <c r="H17" s="20"/>
      <c r="I17" s="20"/>
      <c r="J17" s="20"/>
      <c r="K17" s="20"/>
      <c r="L17" s="20"/>
      <c r="M17" s="20"/>
      <c r="N17" s="14"/>
    </row>
    <row r="18" spans="1:9" ht="15">
      <c r="A18" s="127"/>
      <c r="B18" s="46" t="s">
        <v>479</v>
      </c>
      <c r="H18" s="127"/>
      <c r="I18" s="127"/>
    </row>
    <row r="19" spans="1:12" ht="15.75">
      <c r="A19" s="321" t="str">
        <f>+A4</f>
        <v>Chapter 6</v>
      </c>
      <c r="B19" s="321"/>
      <c r="C19" s="321"/>
      <c r="D19" s="321"/>
      <c r="E19" s="321"/>
      <c r="F19" s="321"/>
      <c r="G19" s="321"/>
      <c r="H19" s="321"/>
      <c r="I19" s="321"/>
      <c r="J19" s="321"/>
      <c r="K19" s="321"/>
      <c r="L19" s="321"/>
    </row>
    <row r="20" spans="1:12" ht="15">
      <c r="A20" s="329" t="s">
        <v>473</v>
      </c>
      <c r="B20" s="329"/>
      <c r="C20" s="329"/>
      <c r="D20" s="329"/>
      <c r="E20" s="329"/>
      <c r="F20" s="329"/>
      <c r="G20" s="329"/>
      <c r="H20" s="329"/>
      <c r="I20" s="329"/>
      <c r="J20" s="329"/>
      <c r="K20" s="329"/>
      <c r="L20" s="329"/>
    </row>
    <row r="21" ht="15"/>
    <row r="22" ht="15.75">
      <c r="B22" s="227"/>
    </row>
    <row r="23" spans="1:9" ht="15">
      <c r="A23" s="127"/>
      <c r="B23" s="23" t="s">
        <v>22</v>
      </c>
      <c r="C23" s="322"/>
      <c r="D23" s="323"/>
      <c r="E23" s="127"/>
      <c r="I23" s="127"/>
    </row>
    <row r="24" spans="1:9" ht="15">
      <c r="A24" s="127"/>
      <c r="B24" s="25" t="s">
        <v>23</v>
      </c>
      <c r="C24" s="130"/>
      <c r="D24" s="129"/>
      <c r="E24" s="127"/>
      <c r="I24" s="127"/>
    </row>
    <row r="25" spans="1:9" ht="15">
      <c r="A25" s="127"/>
      <c r="B25" s="27" t="s">
        <v>24</v>
      </c>
      <c r="C25" s="130"/>
      <c r="D25" s="129"/>
      <c r="E25" s="127"/>
      <c r="I25" s="127"/>
    </row>
    <row r="26" spans="1:10" ht="15">
      <c r="A26" s="127"/>
      <c r="B26" s="27" t="s">
        <v>25</v>
      </c>
      <c r="C26" s="130"/>
      <c r="D26" s="129"/>
      <c r="E26" s="127"/>
      <c r="I26" s="127"/>
      <c r="J26" s="202"/>
    </row>
    <row r="27" ht="15"/>
    <row r="28" spans="1:9" ht="15">
      <c r="A28" s="127"/>
      <c r="B28" s="30" t="s">
        <v>511</v>
      </c>
      <c r="C28" s="131"/>
      <c r="D28" s="131"/>
      <c r="E28" s="131"/>
      <c r="F28" s="131"/>
      <c r="G28" s="131"/>
      <c r="H28" s="131"/>
      <c r="I28" s="127"/>
    </row>
    <row r="29" spans="1:9" ht="15">
      <c r="A29" s="127"/>
      <c r="B29" s="132"/>
      <c r="C29" s="131"/>
      <c r="D29" s="131"/>
      <c r="E29" s="131"/>
      <c r="F29" s="131"/>
      <c r="G29" s="131"/>
      <c r="H29" s="131"/>
      <c r="I29" s="127"/>
    </row>
    <row r="30" ht="15">
      <c r="B30" s="42" t="s">
        <v>474</v>
      </c>
    </row>
    <row r="31" ht="15">
      <c r="B31" s="42"/>
    </row>
    <row r="32" ht="15">
      <c r="B32" s="42" t="s">
        <v>90</v>
      </c>
    </row>
    <row r="33" ht="15">
      <c r="B33" s="126"/>
    </row>
    <row r="34" spans="2:3" ht="15">
      <c r="B34" s="200" t="s">
        <v>91</v>
      </c>
      <c r="C34" s="207"/>
    </row>
    <row r="35" ht="15">
      <c r="B35" s="201" t="s">
        <v>92</v>
      </c>
    </row>
    <row r="36" ht="15">
      <c r="B36" s="202" t="s">
        <v>93</v>
      </c>
    </row>
    <row r="37" ht="15">
      <c r="B37" s="202" t="s">
        <v>94</v>
      </c>
    </row>
    <row r="38" ht="15">
      <c r="B38" s="202" t="s">
        <v>95</v>
      </c>
    </row>
    <row r="39" ht="15">
      <c r="B39" s="202" t="s">
        <v>96</v>
      </c>
    </row>
    <row r="40" ht="15">
      <c r="B40" s="202" t="s">
        <v>97</v>
      </c>
    </row>
    <row r="41" ht="15">
      <c r="B41" s="202" t="s">
        <v>52</v>
      </c>
    </row>
    <row r="42" ht="15">
      <c r="B42" s="202" t="s">
        <v>98</v>
      </c>
    </row>
    <row r="43" ht="15">
      <c r="B43" s="202" t="s">
        <v>99</v>
      </c>
    </row>
    <row r="44" ht="15">
      <c r="B44" s="202" t="s">
        <v>100</v>
      </c>
    </row>
    <row r="45" ht="15">
      <c r="B45" s="204"/>
    </row>
    <row r="46" spans="2:3" ht="15">
      <c r="B46" s="75"/>
      <c r="C46" s="133"/>
    </row>
    <row r="47" spans="2:3" ht="15">
      <c r="B47" s="42" t="str">
        <f>+B13</f>
        <v>b)       What additional information would you need to construct a version of Table 6.7 that makes sense?</v>
      </c>
      <c r="C47" s="134"/>
    </row>
    <row r="48" spans="2:3" ht="15">
      <c r="B48" s="42"/>
      <c r="C48" s="134"/>
    </row>
    <row r="49" spans="2:3" ht="15">
      <c r="B49" s="42" t="s">
        <v>101</v>
      </c>
      <c r="C49" s="134"/>
    </row>
    <row r="50" spans="2:3" ht="15">
      <c r="B50" s="126"/>
      <c r="C50" s="134"/>
    </row>
    <row r="51" spans="1:11" ht="15">
      <c r="A51" s="202">
        <v>1</v>
      </c>
      <c r="B51" s="338"/>
      <c r="C51" s="338"/>
      <c r="D51" s="338"/>
      <c r="E51" s="338"/>
      <c r="F51" s="338"/>
      <c r="G51" s="338"/>
      <c r="H51" s="338"/>
      <c r="I51" s="338"/>
      <c r="J51" s="338"/>
      <c r="K51" s="338"/>
    </row>
    <row r="52" spans="1:11" ht="15">
      <c r="A52" s="202">
        <v>2</v>
      </c>
      <c r="B52" s="336"/>
      <c r="C52" s="336"/>
      <c r="D52" s="336"/>
      <c r="E52" s="336"/>
      <c r="F52" s="336"/>
      <c r="G52" s="336"/>
      <c r="H52" s="336"/>
      <c r="I52" s="336"/>
      <c r="J52" s="336"/>
      <c r="K52" s="336"/>
    </row>
    <row r="53" spans="1:11" ht="15">
      <c r="A53" s="202">
        <v>3</v>
      </c>
      <c r="B53" s="336"/>
      <c r="C53" s="336"/>
      <c r="D53" s="336"/>
      <c r="E53" s="336"/>
      <c r="F53" s="336"/>
      <c r="G53" s="336"/>
      <c r="H53" s="336"/>
      <c r="I53" s="336"/>
      <c r="J53" s="336"/>
      <c r="K53" s="336"/>
    </row>
    <row r="54" spans="1:11" ht="15">
      <c r="A54" s="202">
        <v>4</v>
      </c>
      <c r="B54" s="336"/>
      <c r="C54" s="336"/>
      <c r="D54" s="336"/>
      <c r="E54" s="336"/>
      <c r="F54" s="336"/>
      <c r="G54" s="336"/>
      <c r="H54" s="336"/>
      <c r="I54" s="336"/>
      <c r="J54" s="336"/>
      <c r="K54" s="336"/>
    </row>
    <row r="55" spans="1:11" ht="15">
      <c r="A55" s="202">
        <v>5</v>
      </c>
      <c r="B55" s="336"/>
      <c r="C55" s="336"/>
      <c r="D55" s="336"/>
      <c r="E55" s="336"/>
      <c r="F55" s="336"/>
      <c r="G55" s="336"/>
      <c r="H55" s="336"/>
      <c r="I55" s="336"/>
      <c r="J55" s="336"/>
      <c r="K55" s="336"/>
    </row>
    <row r="56" spans="1:11" ht="15">
      <c r="A56" s="202">
        <v>6</v>
      </c>
      <c r="B56" s="336"/>
      <c r="C56" s="336"/>
      <c r="D56" s="336"/>
      <c r="E56" s="336"/>
      <c r="F56" s="336"/>
      <c r="G56" s="336"/>
      <c r="H56" s="336"/>
      <c r="I56" s="336"/>
      <c r="J56" s="336"/>
      <c r="K56" s="336"/>
    </row>
    <row r="57" spans="1:11" ht="15">
      <c r="A57" s="202">
        <v>7</v>
      </c>
      <c r="B57" s="335"/>
      <c r="C57" s="335"/>
      <c r="D57" s="335"/>
      <c r="E57" s="335"/>
      <c r="F57" s="335"/>
      <c r="G57" s="335"/>
      <c r="H57" s="335"/>
      <c r="I57" s="335"/>
      <c r="J57" s="335"/>
      <c r="K57" s="335"/>
    </row>
    <row r="58" spans="1:11" ht="15">
      <c r="A58" s="202">
        <v>8</v>
      </c>
      <c r="B58" s="335"/>
      <c r="C58" s="335"/>
      <c r="D58" s="335"/>
      <c r="E58" s="335"/>
      <c r="F58" s="335"/>
      <c r="G58" s="335"/>
      <c r="H58" s="335"/>
      <c r="I58" s="335"/>
      <c r="J58" s="335"/>
      <c r="K58" s="335"/>
    </row>
    <row r="59" spans="1:11" ht="15">
      <c r="A59" s="202">
        <v>9</v>
      </c>
      <c r="B59" s="335"/>
      <c r="C59" s="335"/>
      <c r="D59" s="335"/>
      <c r="E59" s="335"/>
      <c r="F59" s="335"/>
      <c r="G59" s="335"/>
      <c r="H59" s="335"/>
      <c r="I59" s="335"/>
      <c r="J59" s="335"/>
      <c r="K59" s="335"/>
    </row>
    <row r="60" spans="1:11" ht="15">
      <c r="A60" s="202">
        <v>10</v>
      </c>
      <c r="B60" s="335"/>
      <c r="C60" s="335"/>
      <c r="D60" s="335"/>
      <c r="E60" s="335"/>
      <c r="F60" s="335"/>
      <c r="G60" s="335"/>
      <c r="H60" s="335"/>
      <c r="I60" s="335"/>
      <c r="J60" s="335"/>
      <c r="K60" s="335"/>
    </row>
    <row r="61" spans="2:3" ht="15">
      <c r="B61" s="75"/>
      <c r="C61" s="134"/>
    </row>
    <row r="62" ht="15">
      <c r="B62" s="126"/>
    </row>
    <row r="63" ht="15">
      <c r="B63" s="126"/>
    </row>
    <row r="64" ht="15">
      <c r="B64" s="42" t="s">
        <v>475</v>
      </c>
    </row>
    <row r="65" ht="15">
      <c r="B65" s="126"/>
    </row>
    <row r="66" ht="15">
      <c r="B66" s="292" t="s">
        <v>43</v>
      </c>
    </row>
    <row r="67" spans="1:11" ht="15">
      <c r="A67" s="202">
        <v>1</v>
      </c>
      <c r="B67" s="225"/>
      <c r="C67" s="203"/>
      <c r="E67" s="46" t="s">
        <v>102</v>
      </c>
      <c r="F67" s="195"/>
      <c r="G67" s="195"/>
      <c r="H67" s="195"/>
      <c r="I67" s="195"/>
      <c r="J67" s="195"/>
      <c r="K67" s="195"/>
    </row>
    <row r="68" spans="1:11" ht="15">
      <c r="A68" s="202">
        <v>2</v>
      </c>
      <c r="B68" s="225"/>
      <c r="C68" s="84"/>
      <c r="E68" s="195"/>
      <c r="F68" s="195"/>
      <c r="G68" s="195"/>
      <c r="H68" s="195"/>
      <c r="I68" s="195"/>
      <c r="J68" s="195"/>
      <c r="K68" s="195"/>
    </row>
    <row r="69" spans="1:3" ht="15">
      <c r="A69" s="202">
        <v>3</v>
      </c>
      <c r="B69" s="225"/>
      <c r="C69" s="84"/>
    </row>
    <row r="70" spans="1:3" ht="15">
      <c r="A70" s="202">
        <v>4</v>
      </c>
      <c r="B70" s="225"/>
      <c r="C70" s="84"/>
    </row>
    <row r="71" spans="1:3" ht="15">
      <c r="A71" s="202">
        <v>5</v>
      </c>
      <c r="B71" s="225"/>
      <c r="C71" s="84"/>
    </row>
    <row r="72" spans="1:3" ht="15">
      <c r="A72" s="202">
        <v>6</v>
      </c>
      <c r="B72" s="225"/>
      <c r="C72" s="203"/>
    </row>
    <row r="73" spans="1:6" ht="15">
      <c r="A73" s="202">
        <v>7</v>
      </c>
      <c r="B73" s="225"/>
      <c r="C73" s="85"/>
      <c r="F73" s="134"/>
    </row>
    <row r="74" spans="1:5" ht="15">
      <c r="A74" s="202">
        <v>8</v>
      </c>
      <c r="B74" s="225"/>
      <c r="C74" s="85"/>
      <c r="E74" s="134"/>
    </row>
    <row r="75" spans="1:3" ht="15">
      <c r="A75" s="202">
        <v>9</v>
      </c>
      <c r="B75" s="225"/>
      <c r="C75" s="84"/>
    </row>
    <row r="76" spans="1:3" ht="15">
      <c r="A76" s="202">
        <v>10</v>
      </c>
      <c r="B76" s="225"/>
      <c r="C76" s="203"/>
    </row>
    <row r="77" spans="1:5" ht="15">
      <c r="A77" s="202">
        <v>11</v>
      </c>
      <c r="B77" s="136"/>
      <c r="C77" s="136"/>
      <c r="E77" s="134"/>
    </row>
    <row r="78" spans="1:3" ht="15">
      <c r="A78" s="202">
        <v>12</v>
      </c>
      <c r="B78" s="136"/>
      <c r="C78" s="136"/>
    </row>
    <row r="79" ht="15"/>
    <row r="80" spans="2:14" ht="15">
      <c r="B80" s="137"/>
      <c r="C80" s="205">
        <v>2009</v>
      </c>
      <c r="D80" s="205">
        <f>+C80+1</f>
        <v>2010</v>
      </c>
      <c r="E80" s="205">
        <f aca="true" t="shared" si="0" ref="E80:M80">+D80+1</f>
        <v>2011</v>
      </c>
      <c r="F80" s="205">
        <f t="shared" si="0"/>
        <v>2012</v>
      </c>
      <c r="G80" s="205">
        <f t="shared" si="0"/>
        <v>2013</v>
      </c>
      <c r="H80" s="205">
        <f t="shared" si="0"/>
        <v>2014</v>
      </c>
      <c r="I80" s="205">
        <f t="shared" si="0"/>
        <v>2015</v>
      </c>
      <c r="J80" s="205">
        <f t="shared" si="0"/>
        <v>2016</v>
      </c>
      <c r="K80" s="205">
        <f t="shared" si="0"/>
        <v>2017</v>
      </c>
      <c r="L80" s="205">
        <f t="shared" si="0"/>
        <v>2018</v>
      </c>
      <c r="M80" s="205">
        <f t="shared" si="0"/>
        <v>2019</v>
      </c>
      <c r="N80" s="205">
        <v>2020</v>
      </c>
    </row>
    <row r="81" spans="1:14" ht="15">
      <c r="A81" s="202">
        <v>1</v>
      </c>
      <c r="B81" s="225"/>
      <c r="C81" s="84"/>
      <c r="D81" s="84"/>
      <c r="E81" s="84"/>
      <c r="F81" s="84"/>
      <c r="G81" s="84"/>
      <c r="H81" s="84"/>
      <c r="I81" s="84"/>
      <c r="J81" s="84"/>
      <c r="K81" s="84"/>
      <c r="L81" s="84"/>
      <c r="M81" s="84"/>
      <c r="N81" s="206"/>
    </row>
    <row r="82" spans="1:14" ht="15">
      <c r="A82" s="202">
        <v>2</v>
      </c>
      <c r="B82" s="225"/>
      <c r="C82" s="84"/>
      <c r="D82" s="84"/>
      <c r="E82" s="84"/>
      <c r="F82" s="84"/>
      <c r="G82" s="84"/>
      <c r="H82" s="84"/>
      <c r="I82" s="84"/>
      <c r="J82" s="84"/>
      <c r="K82" s="84"/>
      <c r="L82" s="84"/>
      <c r="M82" s="206"/>
      <c r="N82" s="206"/>
    </row>
    <row r="83" spans="1:14" ht="15">
      <c r="A83" s="202">
        <v>3</v>
      </c>
      <c r="B83" s="225"/>
      <c r="C83" s="84"/>
      <c r="D83" s="84"/>
      <c r="E83" s="155"/>
      <c r="F83" s="84"/>
      <c r="G83" s="84"/>
      <c r="H83" s="84"/>
      <c r="I83" s="84"/>
      <c r="J83" s="84"/>
      <c r="K83" s="84"/>
      <c r="L83" s="84"/>
      <c r="M83" s="155"/>
      <c r="N83" s="155"/>
    </row>
    <row r="84" spans="1:14" ht="15">
      <c r="A84" s="202">
        <v>4</v>
      </c>
      <c r="B84" s="225"/>
      <c r="C84" s="84"/>
      <c r="D84" s="84"/>
      <c r="E84" s="84"/>
      <c r="F84" s="84"/>
      <c r="G84" s="84"/>
      <c r="H84" s="84"/>
      <c r="I84" s="84"/>
      <c r="J84" s="84"/>
      <c r="K84" s="84"/>
      <c r="L84" s="84"/>
      <c r="M84" s="84"/>
      <c r="N84" s="84"/>
    </row>
    <row r="85" spans="1:14" ht="15">
      <c r="A85" s="202">
        <v>5</v>
      </c>
      <c r="B85" s="225"/>
      <c r="C85" s="84"/>
      <c r="D85" s="84"/>
      <c r="E85" s="84"/>
      <c r="F85" s="84"/>
      <c r="G85" s="84"/>
      <c r="H85" s="84"/>
      <c r="I85" s="84"/>
      <c r="J85" s="84"/>
      <c r="K85" s="84"/>
      <c r="L85" s="84"/>
      <c r="M85" s="84"/>
      <c r="N85" s="84"/>
    </row>
    <row r="86" spans="1:14" ht="15">
      <c r="A86" s="202">
        <v>6</v>
      </c>
      <c r="B86" s="225"/>
      <c r="C86" s="84"/>
      <c r="D86" s="155"/>
      <c r="E86" s="155"/>
      <c r="F86" s="155"/>
      <c r="G86" s="84"/>
      <c r="H86" s="84"/>
      <c r="I86" s="84"/>
      <c r="J86" s="84"/>
      <c r="K86" s="84"/>
      <c r="L86" s="84"/>
      <c r="M86" s="84"/>
      <c r="N86" s="84"/>
    </row>
    <row r="87" spans="1:14" ht="15">
      <c r="A87" s="202">
        <v>7</v>
      </c>
      <c r="B87" s="225"/>
      <c r="C87" s="84"/>
      <c r="D87" s="84"/>
      <c r="E87" s="84"/>
      <c r="F87" s="84"/>
      <c r="G87" s="84"/>
      <c r="H87" s="84"/>
      <c r="I87" s="84"/>
      <c r="J87" s="84"/>
      <c r="K87" s="84"/>
      <c r="L87" s="84"/>
      <c r="M87" s="84"/>
      <c r="N87" s="84"/>
    </row>
    <row r="88" spans="1:14" ht="15">
      <c r="A88" s="202">
        <v>8</v>
      </c>
      <c r="B88" s="225"/>
      <c r="C88" s="84"/>
      <c r="D88" s="155"/>
      <c r="E88" s="155"/>
      <c r="F88" s="155"/>
      <c r="G88" s="155"/>
      <c r="H88" s="155"/>
      <c r="I88" s="155"/>
      <c r="J88" s="155"/>
      <c r="K88" s="155"/>
      <c r="L88" s="155"/>
      <c r="M88" s="155"/>
      <c r="N88" s="155"/>
    </row>
    <row r="89" spans="1:14" ht="15">
      <c r="A89" s="202">
        <v>9</v>
      </c>
      <c r="B89" s="225"/>
      <c r="C89" s="84"/>
      <c r="D89" s="155"/>
      <c r="E89" s="155"/>
      <c r="F89" s="155"/>
      <c r="G89" s="155"/>
      <c r="H89" s="155"/>
      <c r="I89" s="155"/>
      <c r="J89" s="155"/>
      <c r="K89" s="155"/>
      <c r="L89" s="155"/>
      <c r="M89" s="155"/>
      <c r="N89" s="155"/>
    </row>
    <row r="90" spans="1:14" ht="15">
      <c r="A90" s="202">
        <v>10</v>
      </c>
      <c r="B90" s="225"/>
      <c r="C90" s="84"/>
      <c r="D90" s="84"/>
      <c r="E90" s="155"/>
      <c r="F90" s="155"/>
      <c r="G90" s="155"/>
      <c r="H90" s="155"/>
      <c r="I90" s="155"/>
      <c r="J90" s="155"/>
      <c r="K90" s="155"/>
      <c r="L90" s="155"/>
      <c r="M90" s="155"/>
      <c r="N90" s="155"/>
    </row>
    <row r="91" spans="1:14" ht="15">
      <c r="A91" s="202">
        <v>11</v>
      </c>
      <c r="B91" s="225"/>
      <c r="C91" s="84"/>
      <c r="D91" s="84"/>
      <c r="E91" s="155"/>
      <c r="F91" s="155"/>
      <c r="G91" s="155"/>
      <c r="H91" s="155"/>
      <c r="I91" s="155"/>
      <c r="J91" s="155"/>
      <c r="K91" s="155"/>
      <c r="L91" s="155"/>
      <c r="M91" s="155"/>
      <c r="N91" s="155"/>
    </row>
    <row r="92" spans="1:14" ht="15">
      <c r="A92" s="202">
        <v>12</v>
      </c>
      <c r="B92" s="226"/>
      <c r="C92" s="136"/>
      <c r="D92" s="136"/>
      <c r="E92" s="136"/>
      <c r="F92" s="136"/>
      <c r="G92" s="136"/>
      <c r="H92" s="136"/>
      <c r="I92" s="136"/>
      <c r="J92" s="136"/>
      <c r="K92" s="136"/>
      <c r="L92" s="136"/>
      <c r="M92" s="136"/>
      <c r="N92" s="136"/>
    </row>
    <row r="93" spans="1:14" ht="15">
      <c r="A93" s="202">
        <v>13</v>
      </c>
      <c r="B93" s="52" t="s">
        <v>103</v>
      </c>
      <c r="C93" s="237"/>
      <c r="D93" s="237"/>
      <c r="E93" s="237"/>
      <c r="F93" s="237"/>
      <c r="G93" s="237"/>
      <c r="H93" s="237"/>
      <c r="I93" s="237"/>
      <c r="J93" s="237"/>
      <c r="K93" s="237"/>
      <c r="L93" s="237"/>
      <c r="M93" s="237"/>
      <c r="N93" s="237"/>
    </row>
    <row r="94" spans="1:14" ht="15">
      <c r="A94" s="202">
        <v>14</v>
      </c>
      <c r="B94" s="296" t="s">
        <v>104</v>
      </c>
      <c r="C94" s="237"/>
      <c r="D94" s="237"/>
      <c r="E94" s="237"/>
      <c r="F94" s="237"/>
      <c r="G94" s="237"/>
      <c r="H94" s="237"/>
      <c r="I94" s="237"/>
      <c r="J94" s="237"/>
      <c r="K94" s="237"/>
      <c r="L94" s="237"/>
      <c r="M94" s="237"/>
      <c r="N94" s="237"/>
    </row>
    <row r="95" spans="1:2" ht="15">
      <c r="A95" s="202"/>
      <c r="B95" s="135"/>
    </row>
    <row r="96" spans="1:14" ht="15">
      <c r="A96" s="202">
        <v>16</v>
      </c>
      <c r="B96" s="9" t="s">
        <v>105</v>
      </c>
      <c r="C96" s="238"/>
      <c r="D96" s="138"/>
      <c r="E96" s="337" t="s">
        <v>106</v>
      </c>
      <c r="F96" s="337"/>
      <c r="G96" s="337"/>
      <c r="H96" s="138"/>
      <c r="I96" s="138"/>
      <c r="J96" s="138"/>
      <c r="K96" s="138"/>
      <c r="L96" s="138"/>
      <c r="M96" s="138"/>
      <c r="N96" s="138"/>
    </row>
    <row r="97" spans="3:11" ht="15">
      <c r="C97" s="138"/>
      <c r="D97" s="138"/>
      <c r="E97" s="138"/>
      <c r="F97" s="138"/>
      <c r="G97" s="138"/>
      <c r="H97" s="138"/>
      <c r="I97" s="138"/>
      <c r="J97" s="138"/>
      <c r="K97" s="138"/>
    </row>
    <row r="98" spans="4:11" ht="15" hidden="1">
      <c r="D98" s="138"/>
      <c r="E98" s="138"/>
      <c r="F98" s="138"/>
      <c r="G98" s="138"/>
      <c r="H98" s="138"/>
      <c r="I98" s="138"/>
      <c r="J98" s="138"/>
      <c r="K98" s="138"/>
    </row>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sheetData>
  <sheetProtection/>
  <mergeCells count="18">
    <mergeCell ref="E96:G96"/>
    <mergeCell ref="A1:L1"/>
    <mergeCell ref="A2:L2"/>
    <mergeCell ref="A19:L19"/>
    <mergeCell ref="A20:L20"/>
    <mergeCell ref="A4:L4"/>
    <mergeCell ref="A5:L5"/>
    <mergeCell ref="B51:K51"/>
    <mergeCell ref="B52:K52"/>
    <mergeCell ref="B53:K53"/>
    <mergeCell ref="B58:K58"/>
    <mergeCell ref="B59:K59"/>
    <mergeCell ref="B60:K60"/>
    <mergeCell ref="C23:D23"/>
    <mergeCell ref="B54:K54"/>
    <mergeCell ref="B55:K55"/>
    <mergeCell ref="B56:K56"/>
    <mergeCell ref="B57:K57"/>
  </mergeCells>
  <dataValidations count="4">
    <dataValidation allowBlank="1" showInputMessage="1" showErrorMessage="1" promptTitle="Assumptions" prompt="Enter the assumptions given in the problem above for each item listed below.  " sqref="B66"/>
    <dataValidation allowBlank="1" showInputMessage="1" showErrorMessage="1" prompt="Enter a formula to calculate the present value of each period's cash flow.  Reference the cost of capital in cell C28 above." sqref="B94:B95"/>
    <dataValidation allowBlank="1" showInputMessage="1" showErrorMessage="1" prompt="Use Excel's SUM function to find the total present value.  Sum the present value for each period." sqref="C96"/>
    <dataValidation allowBlank="1" showInputMessage="1" showErrorMessage="1" promptTitle="Find the net cash flows:" prompt="Enter a formula adding the cash flows for each period.&#10;" sqref="C93"/>
  </dataValidations>
  <hyperlinks>
    <hyperlink ref="O1" location="MAIN_MENU____Chapter_6" tooltip="Return to the Main Menu" display="Main Menu"/>
    <hyperlink ref="E96" r:id="rId1" display="For help with Excel's SUM function click here"/>
    <hyperlink ref="E96:G96" r:id="rId2" tooltip="Tips on using the SUM function" display="Help with Excel's SUM function"/>
  </hyperlinks>
  <printOptions/>
  <pageMargins left="0.75" right="0.75" top="1" bottom="1" header="0.5" footer="0.5"/>
  <pageSetup fitToHeight="2" horizontalDpi="300" verticalDpi="300" orientation="portrait" scale="52" r:id="rId4"/>
  <headerFooter alignWithMargins="0">
    <oddFooter xml:space="preserve">&amp;CCopyright © 2011 McGraw-Hill/Irwin </oddFooter>
  </headerFooter>
  <drawing r:id="rId3"/>
</worksheet>
</file>

<file path=xl/worksheets/sheet9.xml><?xml version="1.0" encoding="utf-8"?>
<worksheet xmlns="http://schemas.openxmlformats.org/spreadsheetml/2006/main" xmlns:r="http://schemas.openxmlformats.org/officeDocument/2006/relationships">
  <dimension ref="A1:L61"/>
  <sheetViews>
    <sheetView showGridLines="0" workbookViewId="0" topLeftCell="A1">
      <selection activeCell="A1" sqref="A1:K1"/>
    </sheetView>
  </sheetViews>
  <sheetFormatPr defaultColWidth="9.140625" defaultRowHeight="12.75" zeroHeight="1"/>
  <cols>
    <col min="2" max="2" width="20.140625" style="0" customWidth="1"/>
    <col min="3" max="3" width="12.28125" style="0" customWidth="1"/>
    <col min="4" max="11" width="8.8515625" style="0" customWidth="1"/>
    <col min="12" max="12" width="12.7109375" style="0" customWidth="1"/>
    <col min="13" max="16384" width="0" style="0" hidden="1" customWidth="1"/>
  </cols>
  <sheetData>
    <row r="1" spans="1:12" ht="30">
      <c r="A1" s="319" t="s">
        <v>514</v>
      </c>
      <c r="B1" s="319"/>
      <c r="C1" s="319"/>
      <c r="D1" s="319"/>
      <c r="E1" s="319"/>
      <c r="F1" s="319"/>
      <c r="G1" s="319"/>
      <c r="H1" s="319"/>
      <c r="I1" s="319"/>
      <c r="J1" s="319"/>
      <c r="K1" s="319"/>
      <c r="L1" s="8" t="s">
        <v>2</v>
      </c>
    </row>
    <row r="2" spans="1:11" ht="18">
      <c r="A2" s="320" t="s">
        <v>512</v>
      </c>
      <c r="B2" s="320"/>
      <c r="C2" s="320"/>
      <c r="D2" s="320"/>
      <c r="E2" s="320"/>
      <c r="F2" s="320"/>
      <c r="G2" s="320"/>
      <c r="H2" s="320"/>
      <c r="I2" s="320"/>
      <c r="J2" s="320"/>
      <c r="K2" s="320"/>
    </row>
    <row r="3" spans="1:9" ht="18.75">
      <c r="A3" s="12"/>
      <c r="B3" s="13"/>
      <c r="C3" s="13"/>
      <c r="D3" s="13"/>
      <c r="E3" s="13"/>
      <c r="F3" s="13"/>
      <c r="G3" s="13"/>
      <c r="H3" s="13"/>
      <c r="I3" s="14"/>
    </row>
    <row r="4" spans="1:11" ht="15.75">
      <c r="A4" s="321" t="s">
        <v>259</v>
      </c>
      <c r="B4" s="321"/>
      <c r="C4" s="321"/>
      <c r="D4" s="321"/>
      <c r="E4" s="321"/>
      <c r="F4" s="321"/>
      <c r="G4" s="321"/>
      <c r="H4" s="321"/>
      <c r="I4" s="321"/>
      <c r="J4" s="321"/>
      <c r="K4" s="321"/>
    </row>
    <row r="5" spans="1:11" ht="15">
      <c r="A5" s="317" t="s">
        <v>285</v>
      </c>
      <c r="B5" s="317"/>
      <c r="C5" s="317"/>
      <c r="D5" s="317"/>
      <c r="E5" s="317"/>
      <c r="F5" s="317"/>
      <c r="G5" s="317"/>
      <c r="H5" s="317"/>
      <c r="I5" s="317"/>
      <c r="J5" s="317"/>
      <c r="K5" s="317"/>
    </row>
    <row r="6" ht="12.75"/>
    <row r="7" ht="12.75">
      <c r="B7" t="s">
        <v>347</v>
      </c>
    </row>
    <row r="8" ht="12.75">
      <c r="B8" t="s">
        <v>348</v>
      </c>
    </row>
    <row r="9" ht="12.75">
      <c r="B9" t="s">
        <v>349</v>
      </c>
    </row>
    <row r="10" ht="12.75">
      <c r="B10" t="s">
        <v>350</v>
      </c>
    </row>
    <row r="11" ht="12.75">
      <c r="B11" t="s">
        <v>351</v>
      </c>
    </row>
    <row r="12" ht="12.75">
      <c r="B12" t="s">
        <v>352</v>
      </c>
    </row>
    <row r="13" ht="12.75">
      <c r="B13" t="s">
        <v>353</v>
      </c>
    </row>
    <row r="14" ht="12.75">
      <c r="B14" t="s">
        <v>354</v>
      </c>
    </row>
    <row r="15" ht="12.75">
      <c r="B15" t="s">
        <v>355</v>
      </c>
    </row>
    <row r="16" ht="12.75">
      <c r="B16" t="s">
        <v>356</v>
      </c>
    </row>
    <row r="17" ht="12.75">
      <c r="B17" t="s">
        <v>357</v>
      </c>
    </row>
    <row r="18" ht="12.75">
      <c r="B18" t="s">
        <v>358</v>
      </c>
    </row>
    <row r="19" ht="12.75"/>
    <row r="20" spans="1:11" ht="12.75">
      <c r="A20" s="20"/>
      <c r="B20" s="20"/>
      <c r="C20" s="20"/>
      <c r="D20" s="20"/>
      <c r="E20" s="20"/>
      <c r="F20" s="20"/>
      <c r="G20" s="20"/>
      <c r="H20" s="20"/>
      <c r="I20" s="20"/>
      <c r="J20" s="20"/>
      <c r="K20" s="20"/>
    </row>
    <row r="21" spans="1:11" ht="12.75">
      <c r="A21" s="14"/>
      <c r="B21" s="46" t="s">
        <v>479</v>
      </c>
      <c r="C21" s="14"/>
      <c r="D21" s="14"/>
      <c r="E21" s="14"/>
      <c r="F21" s="14"/>
      <c r="G21" s="14"/>
      <c r="H21" s="14"/>
      <c r="I21" s="14"/>
      <c r="J21" s="14"/>
      <c r="K21" s="14"/>
    </row>
    <row r="22" spans="1:11" ht="15.75">
      <c r="A22" s="321" t="s">
        <v>259</v>
      </c>
      <c r="B22" s="321"/>
      <c r="C22" s="321"/>
      <c r="D22" s="321"/>
      <c r="E22" s="321"/>
      <c r="F22" s="321"/>
      <c r="G22" s="321"/>
      <c r="H22" s="321"/>
      <c r="I22" s="321"/>
      <c r="J22" s="321"/>
      <c r="K22" s="321"/>
    </row>
    <row r="23" spans="1:11" ht="15">
      <c r="A23" s="317" t="s">
        <v>285</v>
      </c>
      <c r="B23" s="317"/>
      <c r="C23" s="317"/>
      <c r="D23" s="317"/>
      <c r="E23" s="317"/>
      <c r="F23" s="317"/>
      <c r="G23" s="317"/>
      <c r="H23" s="317"/>
      <c r="I23" s="317"/>
      <c r="J23" s="317"/>
      <c r="K23" s="317"/>
    </row>
    <row r="24" ht="12.75"/>
    <row r="25" ht="15.75">
      <c r="B25" s="227"/>
    </row>
    <row r="26" spans="2:4" ht="12.75">
      <c r="B26" s="23" t="s">
        <v>22</v>
      </c>
      <c r="C26" s="322"/>
      <c r="D26" s="323"/>
    </row>
    <row r="27" spans="2:4" ht="12.75">
      <c r="B27" s="25" t="s">
        <v>23</v>
      </c>
      <c r="C27" s="26"/>
      <c r="D27" s="24"/>
    </row>
    <row r="28" spans="2:4" ht="12.75">
      <c r="B28" s="27" t="s">
        <v>24</v>
      </c>
      <c r="C28" s="26"/>
      <c r="D28" s="24"/>
    </row>
    <row r="29" spans="2:4" ht="12.75">
      <c r="B29" s="27" t="s">
        <v>25</v>
      </c>
      <c r="C29" s="26"/>
      <c r="D29" s="24"/>
    </row>
    <row r="30" ht="12.75"/>
    <row r="31" ht="12.75">
      <c r="B31" s="34" t="s">
        <v>366</v>
      </c>
    </row>
    <row r="32" ht="12.75"/>
    <row r="33" spans="2:11" ht="12.75">
      <c r="B33" s="149" t="s">
        <v>368</v>
      </c>
      <c r="C33" s="150"/>
      <c r="D33" s="150"/>
      <c r="E33" s="150"/>
      <c r="F33" s="150"/>
      <c r="G33" s="150"/>
      <c r="H33" s="150"/>
      <c r="I33" s="150"/>
      <c r="J33" s="150"/>
      <c r="K33" s="150"/>
    </row>
    <row r="34" spans="2:11" ht="12.75">
      <c r="B34" s="150" t="s">
        <v>362</v>
      </c>
      <c r="C34" s="159"/>
      <c r="D34" s="150"/>
      <c r="E34" s="150"/>
      <c r="F34" s="150"/>
      <c r="G34" s="150"/>
      <c r="H34" s="150"/>
      <c r="I34" s="150"/>
      <c r="J34" s="150"/>
      <c r="K34" s="150"/>
    </row>
    <row r="35" spans="2:11" ht="25.5">
      <c r="B35" s="151" t="s">
        <v>465</v>
      </c>
      <c r="C35" s="159"/>
      <c r="D35" s="150"/>
      <c r="E35" s="150"/>
      <c r="F35" s="150"/>
      <c r="G35" s="150"/>
      <c r="H35" s="150"/>
      <c r="I35" s="150"/>
      <c r="J35" s="150"/>
      <c r="K35" s="150"/>
    </row>
    <row r="36" spans="2:11" ht="12.75">
      <c r="B36" s="150" t="s">
        <v>364</v>
      </c>
      <c r="C36" s="159"/>
      <c r="D36" s="150"/>
      <c r="E36" s="150"/>
      <c r="F36" s="150"/>
      <c r="G36" s="150"/>
      <c r="H36" s="150"/>
      <c r="I36" s="150"/>
      <c r="J36" s="150"/>
      <c r="K36" s="150"/>
    </row>
    <row r="37" spans="2:11" ht="12.75">
      <c r="B37" s="150" t="s">
        <v>365</v>
      </c>
      <c r="C37" s="159"/>
      <c r="D37" s="150"/>
      <c r="E37" s="150"/>
      <c r="F37" s="150"/>
      <c r="G37" s="150"/>
      <c r="H37" s="150"/>
      <c r="I37" s="150"/>
      <c r="J37" s="150"/>
      <c r="K37" s="150"/>
    </row>
    <row r="38" spans="2:11" ht="38.25">
      <c r="B38" s="151" t="s">
        <v>467</v>
      </c>
      <c r="C38" s="159"/>
      <c r="D38" s="150"/>
      <c r="E38" s="150"/>
      <c r="F38" s="150"/>
      <c r="G38" s="150"/>
      <c r="H38" s="150"/>
      <c r="I38" s="150"/>
      <c r="J38" s="150"/>
      <c r="K38" s="150"/>
    </row>
    <row r="39" spans="2:11" ht="12.75">
      <c r="B39" s="150"/>
      <c r="C39" s="150"/>
      <c r="D39" s="150"/>
      <c r="E39" s="150"/>
      <c r="F39" s="150"/>
      <c r="G39" s="150"/>
      <c r="H39" s="150"/>
      <c r="I39" s="150"/>
      <c r="J39" s="150"/>
      <c r="K39" s="150"/>
    </row>
    <row r="40" spans="2:11" ht="12.75">
      <c r="B40" s="150" t="s">
        <v>367</v>
      </c>
      <c r="C40" s="150"/>
      <c r="D40" s="150"/>
      <c r="E40" s="150"/>
      <c r="F40" s="150"/>
      <c r="G40" s="150"/>
      <c r="H40" s="150"/>
      <c r="I40" s="150"/>
      <c r="J40" s="150"/>
      <c r="K40" s="150"/>
    </row>
    <row r="41" spans="2:11" ht="12.75">
      <c r="B41" s="150" t="s">
        <v>360</v>
      </c>
      <c r="C41" s="159"/>
      <c r="D41" s="150"/>
      <c r="E41" s="150"/>
      <c r="F41" s="150"/>
      <c r="G41" s="150"/>
      <c r="H41" s="150"/>
      <c r="I41" s="150"/>
      <c r="J41" s="150"/>
      <c r="K41" s="150"/>
    </row>
    <row r="42" spans="2:11" ht="12.75">
      <c r="B42" s="150" t="s">
        <v>361</v>
      </c>
      <c r="C42" s="159"/>
      <c r="D42" s="150"/>
      <c r="E42" s="150"/>
      <c r="F42" s="150"/>
      <c r="G42" s="150"/>
      <c r="H42" s="150"/>
      <c r="I42" s="150"/>
      <c r="J42" s="150"/>
      <c r="K42" s="150"/>
    </row>
    <row r="43" spans="2:11" ht="12.75">
      <c r="B43" s="150" t="s">
        <v>363</v>
      </c>
      <c r="C43" s="159"/>
      <c r="D43" s="150"/>
      <c r="E43" s="150"/>
      <c r="F43" s="150"/>
      <c r="G43" s="150"/>
      <c r="H43" s="150"/>
      <c r="I43" s="150"/>
      <c r="J43" s="150"/>
      <c r="K43" s="150"/>
    </row>
    <row r="44" spans="2:11" ht="12.75">
      <c r="B44" s="150" t="s">
        <v>371</v>
      </c>
      <c r="C44" s="159"/>
      <c r="D44" s="150"/>
      <c r="E44" s="150"/>
      <c r="F44" s="150"/>
      <c r="G44" s="150"/>
      <c r="H44" s="150"/>
      <c r="I44" s="150"/>
      <c r="J44" s="150"/>
      <c r="K44" s="150"/>
    </row>
    <row r="45" spans="2:11" ht="12.75">
      <c r="B45" s="150"/>
      <c r="C45" s="37"/>
      <c r="D45" s="150"/>
      <c r="E45" s="150"/>
      <c r="F45" s="150"/>
      <c r="G45" s="150"/>
      <c r="H45" s="150"/>
      <c r="I45" s="150"/>
      <c r="J45" s="150"/>
      <c r="K45" s="150"/>
    </row>
    <row r="46" spans="2:11" ht="12.75">
      <c r="B46" s="150" t="s">
        <v>369</v>
      </c>
      <c r="C46" s="158"/>
      <c r="D46" s="150"/>
      <c r="E46" s="150"/>
      <c r="F46" s="150"/>
      <c r="G46" s="150"/>
      <c r="H46" s="150"/>
      <c r="I46" s="150"/>
      <c r="J46" s="150"/>
      <c r="K46" s="150"/>
    </row>
    <row r="47" spans="2:11" ht="12.75">
      <c r="B47" s="150" t="s">
        <v>370</v>
      </c>
      <c r="C47" s="158"/>
      <c r="D47" s="150"/>
      <c r="E47" s="150"/>
      <c r="F47" s="150"/>
      <c r="G47" s="150"/>
      <c r="H47" s="150"/>
      <c r="I47" s="150"/>
      <c r="J47" s="150"/>
      <c r="K47" s="150"/>
    </row>
    <row r="48" spans="2:11" ht="12.75">
      <c r="B48" s="150" t="s">
        <v>372</v>
      </c>
      <c r="C48" s="147"/>
      <c r="D48" s="152"/>
      <c r="E48" s="150"/>
      <c r="F48" s="150"/>
      <c r="G48" s="150"/>
      <c r="H48" s="150"/>
      <c r="I48" s="150"/>
      <c r="J48" s="150"/>
      <c r="K48" s="150"/>
    </row>
    <row r="49" spans="2:11" ht="12.75">
      <c r="B49" s="150"/>
      <c r="C49" s="150"/>
      <c r="D49" s="150"/>
      <c r="E49" s="150"/>
      <c r="F49" s="150"/>
      <c r="G49" s="150"/>
      <c r="H49" s="150"/>
      <c r="I49" s="150"/>
      <c r="J49" s="150"/>
      <c r="K49" s="150"/>
    </row>
    <row r="50" spans="2:11" ht="12.75">
      <c r="B50" s="150"/>
      <c r="C50" s="150"/>
      <c r="D50" s="150"/>
      <c r="E50" s="150"/>
      <c r="F50" s="150"/>
      <c r="G50" s="150"/>
      <c r="H50" s="150"/>
      <c r="I50" s="150"/>
      <c r="J50" s="150"/>
      <c r="K50" s="150"/>
    </row>
    <row r="51" spans="2:11" ht="12.75">
      <c r="B51" s="150"/>
      <c r="C51" s="150"/>
      <c r="D51" s="150"/>
      <c r="E51" s="150"/>
      <c r="F51" s="150"/>
      <c r="G51" s="150"/>
      <c r="H51" s="150"/>
      <c r="I51" s="150"/>
      <c r="J51" s="150"/>
      <c r="K51" s="150"/>
    </row>
    <row r="52" spans="2:11" ht="12.75">
      <c r="B52" s="113"/>
      <c r="C52" s="316" t="s">
        <v>50</v>
      </c>
      <c r="D52" s="316"/>
      <c r="E52" s="316"/>
      <c r="F52" s="316"/>
      <c r="G52" s="316"/>
      <c r="H52" s="316"/>
      <c r="I52" s="316"/>
      <c r="J52" s="316"/>
      <c r="K52" s="316"/>
    </row>
    <row r="53" spans="2:11" ht="15">
      <c r="B53" s="150"/>
      <c r="C53" s="239">
        <v>0</v>
      </c>
      <c r="D53" s="239">
        <v>1</v>
      </c>
      <c r="E53" s="239">
        <v>2</v>
      </c>
      <c r="F53" s="239">
        <v>3</v>
      </c>
      <c r="G53" s="239">
        <v>4</v>
      </c>
      <c r="H53" s="239">
        <v>5</v>
      </c>
      <c r="I53" s="239">
        <v>6</v>
      </c>
      <c r="J53" s="239">
        <v>7</v>
      </c>
      <c r="K53" s="239">
        <v>8</v>
      </c>
    </row>
    <row r="54" spans="2:11" ht="12.75">
      <c r="B54" s="150" t="s">
        <v>359</v>
      </c>
      <c r="C54" s="175"/>
      <c r="D54" s="175"/>
      <c r="E54" s="175"/>
      <c r="F54" s="175"/>
      <c r="G54" s="175"/>
      <c r="H54" s="175"/>
      <c r="I54" s="175"/>
      <c r="J54" s="175"/>
      <c r="K54" s="175"/>
    </row>
    <row r="55" spans="2:11" ht="12.75">
      <c r="B55" s="150" t="s">
        <v>374</v>
      </c>
      <c r="C55" s="159"/>
      <c r="D55" s="159"/>
      <c r="E55" s="159"/>
      <c r="F55" s="159"/>
      <c r="G55" s="159"/>
      <c r="H55" s="159"/>
      <c r="I55" s="159"/>
      <c r="J55" s="159"/>
      <c r="K55" s="159"/>
    </row>
    <row r="56" spans="2:11" ht="12.75">
      <c r="B56" s="150" t="s">
        <v>375</v>
      </c>
      <c r="C56" s="159"/>
      <c r="D56" s="159"/>
      <c r="E56" s="159"/>
      <c r="F56" s="159"/>
      <c r="G56" s="159"/>
      <c r="H56" s="159"/>
      <c r="I56" s="159"/>
      <c r="J56" s="159"/>
      <c r="K56" s="159"/>
    </row>
    <row r="57" spans="2:11" ht="12.75">
      <c r="B57" s="153" t="s">
        <v>376</v>
      </c>
      <c r="C57" s="159"/>
      <c r="D57" s="159"/>
      <c r="E57" s="159"/>
      <c r="F57" s="159"/>
      <c r="G57" s="159"/>
      <c r="H57" s="159"/>
      <c r="I57" s="159"/>
      <c r="J57" s="159"/>
      <c r="K57" s="159"/>
    </row>
    <row r="58" spans="2:11" ht="25.5">
      <c r="B58" s="169" t="s">
        <v>466</v>
      </c>
      <c r="C58" s="159"/>
      <c r="D58" s="159"/>
      <c r="E58" s="159"/>
      <c r="F58" s="159"/>
      <c r="G58" s="159"/>
      <c r="H58" s="159"/>
      <c r="I58" s="159"/>
      <c r="J58" s="159"/>
      <c r="K58" s="159"/>
    </row>
    <row r="59" spans="2:11" ht="12.75">
      <c r="B59" s="153" t="s">
        <v>373</v>
      </c>
      <c r="C59" s="159"/>
      <c r="D59" s="148"/>
      <c r="E59" s="148"/>
      <c r="F59" s="148"/>
      <c r="G59" s="148"/>
      <c r="H59" s="148"/>
      <c r="I59" s="148"/>
      <c r="J59" s="148"/>
      <c r="K59" s="148"/>
    </row>
    <row r="60" spans="2:11" ht="12.75">
      <c r="B60" s="153" t="s">
        <v>345</v>
      </c>
      <c r="C60" s="148"/>
      <c r="D60" s="144"/>
      <c r="E60" s="144"/>
      <c r="F60" s="144"/>
      <c r="G60" s="144"/>
      <c r="H60" s="144"/>
      <c r="I60" s="144"/>
      <c r="J60" s="144"/>
      <c r="K60" s="144"/>
    </row>
    <row r="61" spans="2:11" ht="12.75">
      <c r="B61" s="153" t="s">
        <v>346</v>
      </c>
      <c r="C61" s="170"/>
      <c r="D61" s="144"/>
      <c r="E61" s="144"/>
      <c r="F61" s="144"/>
      <c r="G61" s="144"/>
      <c r="H61" s="144"/>
      <c r="I61" s="144"/>
      <c r="J61" s="144"/>
      <c r="K61" s="144"/>
    </row>
    <row r="62" ht="12.75"/>
    <row r="63" ht="12.75"/>
    <row r="64" s="122" customFormat="1" ht="12.75" hidden="1"/>
    <row r="65" s="122" customFormat="1" ht="12.75" hidden="1"/>
    <row r="66" s="122" customFormat="1" ht="12.75" hidden="1"/>
    <row r="67" s="122" customFormat="1" ht="12.75" hidden="1"/>
    <row r="68" s="122" customFormat="1" ht="12.75" hidden="1"/>
    <row r="69" s="122" customFormat="1" ht="12.75" hidden="1"/>
  </sheetData>
  <mergeCells count="8">
    <mergeCell ref="C52:K52"/>
    <mergeCell ref="A1:K1"/>
    <mergeCell ref="A2:K2"/>
    <mergeCell ref="A22:K22"/>
    <mergeCell ref="C26:D26"/>
    <mergeCell ref="A23:K23"/>
    <mergeCell ref="A4:K4"/>
    <mergeCell ref="A5:K5"/>
  </mergeCells>
  <hyperlinks>
    <hyperlink ref="L1" location="MAIN_MENU____Chapter_6" tooltip="Return to the Main Menu" display="Main Menu"/>
  </hyperlinks>
  <printOptions/>
  <pageMargins left="0.75" right="0.75" top="1" bottom="1" header="0.5" footer="0.5"/>
  <pageSetup horizontalDpi="300" verticalDpi="300" orientation="portrait" scale="70" r:id="rId1"/>
  <headerFooter alignWithMargins="0">
    <oddFooter xml:space="preserve">&amp;CCopyright © 2011 McGraw-Hill/Irwin </oddFooter>
  </headerFooter>
  <colBreaks count="1" manualBreakCount="1">
    <brk id="11" min="20"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Nazarene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 Crabb</dc:creator>
  <cp:keywords/>
  <dc:description/>
  <cp:lastModifiedBy>balaji.s</cp:lastModifiedBy>
  <cp:lastPrinted>2010-05-31T06:01:49Z</cp:lastPrinted>
  <dcterms:created xsi:type="dcterms:W3CDTF">2004-11-22T19:08:35Z</dcterms:created>
  <dcterms:modified xsi:type="dcterms:W3CDTF">2010-07-09T13:37:51Z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