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9135" windowHeight="4500" activeTab="0"/>
  </bookViews>
  <sheets>
    <sheet name="P15-04A" sheetId="1" r:id="rId1"/>
    <sheet name="Given P15-04A" sheetId="2" r:id="rId2"/>
  </sheets>
  <definedNames>
    <definedName name="_xlnm.Print_Area" localSheetId="0">'P15-04A'!$A$1:$F$40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D10" authorId="0">
      <text>
        <r>
          <rPr>
            <sz val="8"/>
            <rFont val="Tahoma"/>
            <family val="2"/>
          </rPr>
          <t>Enter appropriate data in yellow cells. Your answers will be verified.</t>
        </r>
      </text>
    </comment>
    <comment ref="E18" authorId="0">
      <text>
        <r>
          <rPr>
            <sz val="8"/>
            <rFont val="Tahoma"/>
            <family val="2"/>
          </rPr>
          <t>Enter appropriate data in yellow cells. Your answers for "Applied Overhead" will be verified.</t>
        </r>
      </text>
    </comment>
    <comment ref="E28" authorId="0">
      <text>
        <r>
          <rPr>
            <sz val="8"/>
            <rFont val="Tahoma"/>
            <family val="2"/>
          </rPr>
          <t>Enter appropriate data in yellow cells. Your answers will be verified.</t>
        </r>
      </text>
    </comment>
    <comment ref="D37" authorId="0">
      <text>
        <r>
          <rPr>
            <sz val="8"/>
            <rFont val="Tahoma"/>
            <family val="2"/>
          </rPr>
          <t>Enter appropriate data in yellow cells. Your answers will be verified.</t>
        </r>
      </text>
    </comment>
  </commentList>
</comments>
</file>

<file path=xl/sharedStrings.xml><?xml version="1.0" encoding="utf-8"?>
<sst xmlns="http://schemas.openxmlformats.org/spreadsheetml/2006/main" count="56" uniqueCount="53">
  <si>
    <t>Student Name:</t>
  </si>
  <si>
    <t>Class:</t>
  </si>
  <si>
    <t>Estimate of next year's direct labor:</t>
  </si>
  <si>
    <t xml:space="preserve">  Number of persons</t>
  </si>
  <si>
    <t xml:space="preserve">  Average number of hours each</t>
  </si>
  <si>
    <t xml:space="preserve">  Average wage rate</t>
  </si>
  <si>
    <t>Overhead</t>
  </si>
  <si>
    <t>Estimate of next year's manufacturing overhead costs:</t>
  </si>
  <si>
    <t>a. Predetermined overhead application rate:</t>
  </si>
  <si>
    <t xml:space="preserve">  Indirect labor</t>
  </si>
  <si>
    <t xml:space="preserve">  Factory supervision</t>
  </si>
  <si>
    <t xml:space="preserve">  Estimated overhead costs</t>
  </si>
  <si>
    <t xml:space="preserve">  Rent on factory building</t>
  </si>
  <si>
    <t xml:space="preserve">  Estimated direct labor cost</t>
  </si>
  <si>
    <t xml:space="preserve">  Factory utilities</t>
  </si>
  <si>
    <t xml:space="preserve">  Overhead application rate</t>
  </si>
  <si>
    <t xml:space="preserve">  Factory insurance expired</t>
  </si>
  <si>
    <t xml:space="preserve">  Depreciation of factory equipment</t>
  </si>
  <si>
    <t>b. Overhead costs charged to jobs:</t>
  </si>
  <si>
    <t>Direct</t>
  </si>
  <si>
    <t>Applied</t>
  </si>
  <si>
    <t xml:space="preserve">  Factory supplies used</t>
  </si>
  <si>
    <t>Jobs</t>
  </si>
  <si>
    <t>Labor</t>
  </si>
  <si>
    <t xml:space="preserve">  Miscellaneous production costs</t>
  </si>
  <si>
    <t>Actual overhead costs incurred</t>
  </si>
  <si>
    <t>Direct labor costs on jobs completed and sold:</t>
  </si>
  <si>
    <t>Job 201</t>
  </si>
  <si>
    <t>Total</t>
  </si>
  <si>
    <t>Job 202</t>
  </si>
  <si>
    <t>Job 203</t>
  </si>
  <si>
    <t>Job 204</t>
  </si>
  <si>
    <t xml:space="preserve">    Actual cost</t>
  </si>
  <si>
    <t>Job 205</t>
  </si>
  <si>
    <t>Job 206, in process, direct labor</t>
  </si>
  <si>
    <t>General Journal</t>
  </si>
  <si>
    <t>Account</t>
  </si>
  <si>
    <t>Debit</t>
  </si>
  <si>
    <t>Credit</t>
  </si>
  <si>
    <t xml:space="preserve">  Repairs expense, factory equipment</t>
  </si>
  <si>
    <t xml:space="preserve">  Total estimated overhead costs</t>
  </si>
  <si>
    <t>Check figure:</t>
  </si>
  <si>
    <t>c. Overapplied or underapplied overhead:</t>
  </si>
  <si>
    <t xml:space="preserve">    Less applied overhead cost</t>
  </si>
  <si>
    <t>(1c) Overapplied</t>
  </si>
  <si>
    <t>(2)  Dr. Factory Overhead</t>
  </si>
  <si>
    <t>GOMEZ COMPANY</t>
  </si>
  <si>
    <t xml:space="preserve">    Overapplied overhead</t>
  </si>
  <si>
    <t>Dec. 31   Factory Overhead</t>
  </si>
  <si>
    <t xml:space="preserve">              To assign overapplied overhead.</t>
  </si>
  <si>
    <t xml:space="preserve">                  Cost of Goods Sold</t>
  </si>
  <si>
    <t>Given Data 15-04A:</t>
  </si>
  <si>
    <t>Problem 15-04A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</si>
</sst>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mmm\ d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sz val="8"/>
      <name val="Tahoma"/>
      <family val="2"/>
    </font>
    <font>
      <sz val="8"/>
      <color indexed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1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1" applyNumberFormat="0" applyAlignment="0" applyProtection="0"/>
    <xf numFmtId="0" fontId="22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7" borderId="0" applyNumberFormat="0" applyBorder="0" applyAlignment="0" applyProtection="0"/>
    <xf numFmtId="0" fontId="0" fillId="4" borderId="7" applyNumberFormat="0" applyFont="0" applyAlignment="0" applyProtection="0"/>
    <xf numFmtId="0" fontId="19" fillId="16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3" fontId="4" fillId="0" borderId="0" xfId="0" applyNumberFormat="1" applyFont="1" applyAlignment="1" applyProtection="1">
      <alignment/>
      <protection/>
    </xf>
    <xf numFmtId="1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1" fontId="5" fillId="2" borderId="0" xfId="0" applyNumberFormat="1" applyFont="1" applyFill="1" applyBorder="1" applyAlignment="1" applyProtection="1">
      <alignment/>
      <protection/>
    </xf>
    <xf numFmtId="1" fontId="0" fillId="2" borderId="0" xfId="0" applyNumberFormat="1" applyFont="1" applyFill="1" applyBorder="1" applyAlignment="1" applyProtection="1">
      <alignment/>
      <protection/>
    </xf>
    <xf numFmtId="0" fontId="1" fillId="2" borderId="0" xfId="0" applyFont="1" applyFill="1" applyAlignment="1" applyProtection="1">
      <alignment horizontal="centerContinuous"/>
      <protection/>
    </xf>
    <xf numFmtId="1" fontId="0" fillId="2" borderId="0" xfId="0" applyNumberFormat="1" applyFont="1" applyFill="1" applyBorder="1" applyAlignment="1">
      <alignment/>
    </xf>
    <xf numFmtId="1" fontId="0" fillId="2" borderId="0" xfId="0" applyNumberFormat="1" applyFont="1" applyFill="1" applyBorder="1" applyAlignment="1" applyProtection="1">
      <alignment horizontal="center"/>
      <protection/>
    </xf>
    <xf numFmtId="1" fontId="0" fillId="2" borderId="0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Alignment="1" applyProtection="1">
      <alignment horizontal="left"/>
      <protection/>
    </xf>
    <xf numFmtId="0" fontId="5" fillId="2" borderId="0" xfId="0" applyFont="1" applyFill="1" applyAlignment="1" applyProtection="1">
      <alignment horizontal="center"/>
      <protection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0" borderId="0" xfId="0" applyFont="1" applyAlignment="1">
      <alignment horizontal="centerContinuous"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 applyProtection="1">
      <alignment horizontal="center"/>
      <protection/>
    </xf>
    <xf numFmtId="0" fontId="1" fillId="2" borderId="10" xfId="0" applyFont="1" applyFill="1" applyBorder="1" applyAlignment="1" applyProtection="1">
      <alignment horizontal="center"/>
      <protection/>
    </xf>
    <xf numFmtId="0" fontId="1" fillId="2" borderId="10" xfId="0" applyFont="1" applyFill="1" applyBorder="1" applyAlignment="1" applyProtection="1">
      <alignment horizontal="right"/>
      <protection/>
    </xf>
    <xf numFmtId="0" fontId="8" fillId="2" borderId="0" xfId="0" applyFont="1" applyFill="1" applyAlignment="1" applyProtection="1">
      <alignment horizontal="center"/>
      <protection/>
    </xf>
    <xf numFmtId="41" fontId="0" fillId="2" borderId="0" xfId="42" applyNumberFormat="1" applyFont="1" applyFill="1" applyBorder="1" applyAlignment="1" applyProtection="1">
      <alignment/>
      <protection/>
    </xf>
    <xf numFmtId="41" fontId="0" fillId="2" borderId="0" xfId="0" applyNumberFormat="1" applyFont="1" applyFill="1" applyBorder="1" applyAlignment="1" applyProtection="1">
      <alignment/>
      <protection/>
    </xf>
    <xf numFmtId="41" fontId="0" fillId="2" borderId="0" xfId="42" applyNumberFormat="1" applyFont="1" applyFill="1" applyBorder="1" applyAlignment="1">
      <alignment/>
    </xf>
    <xf numFmtId="41" fontId="0" fillId="2" borderId="10" xfId="42" applyNumberFormat="1" applyFont="1" applyFill="1" applyBorder="1" applyAlignment="1" applyProtection="1">
      <alignment/>
      <protection/>
    </xf>
    <xf numFmtId="41" fontId="0" fillId="2" borderId="0" xfId="44" applyNumberFormat="1" applyFont="1" applyFill="1" applyAlignment="1">
      <alignment/>
    </xf>
    <xf numFmtId="42" fontId="0" fillId="2" borderId="0" xfId="44" applyNumberFormat="1" applyFont="1" applyFill="1" applyBorder="1" applyAlignment="1" applyProtection="1">
      <alignment/>
      <protection/>
    </xf>
    <xf numFmtId="42" fontId="0" fillId="2" borderId="11" xfId="44" applyNumberFormat="1" applyFont="1" applyFill="1" applyBorder="1" applyAlignment="1">
      <alignment/>
    </xf>
    <xf numFmtId="42" fontId="0" fillId="2" borderId="0" xfId="42" applyNumberFormat="1" applyFont="1" applyFill="1" applyBorder="1" applyAlignment="1" applyProtection="1">
      <alignment/>
      <protection/>
    </xf>
    <xf numFmtId="42" fontId="0" fillId="2" borderId="0" xfId="42" applyNumberFormat="1" applyFont="1" applyFill="1" applyBorder="1" applyAlignment="1">
      <alignment/>
    </xf>
    <xf numFmtId="42" fontId="0" fillId="2" borderId="0" xfId="0" applyNumberFormat="1" applyFill="1" applyAlignment="1">
      <alignment/>
    </xf>
    <xf numFmtId="41" fontId="0" fillId="2" borderId="10" xfId="42" applyNumberFormat="1" applyFont="1" applyFill="1" applyBorder="1" applyAlignment="1">
      <alignment/>
    </xf>
    <xf numFmtId="41" fontId="0" fillId="7" borderId="0" xfId="0" applyNumberFormat="1" applyFont="1" applyFill="1" applyAlignment="1" applyProtection="1">
      <alignment/>
      <protection locked="0"/>
    </xf>
    <xf numFmtId="42" fontId="0" fillId="7" borderId="12" xfId="0" applyNumberFormat="1" applyFont="1" applyFill="1" applyBorder="1" applyAlignment="1" applyProtection="1">
      <alignment/>
      <protection locked="0"/>
    </xf>
    <xf numFmtId="41" fontId="0" fillId="7" borderId="10" xfId="0" applyNumberFormat="1" applyFont="1" applyFill="1" applyBorder="1" applyAlignment="1" applyProtection="1">
      <alignment/>
      <protection locked="0"/>
    </xf>
    <xf numFmtId="42" fontId="0" fillId="7" borderId="11" xfId="0" applyNumberFormat="1" applyFont="1" applyFill="1" applyBorder="1" applyAlignment="1" applyProtection="1">
      <alignment/>
      <protection locked="0"/>
    </xf>
    <xf numFmtId="42" fontId="0" fillId="7" borderId="0" xfId="44" applyNumberFormat="1" applyFont="1" applyFill="1" applyBorder="1" applyAlignment="1" applyProtection="1">
      <alignment/>
      <protection locked="0"/>
    </xf>
    <xf numFmtId="41" fontId="0" fillId="7" borderId="13" xfId="42" applyNumberFormat="1" applyFont="1" applyFill="1" applyBorder="1" applyAlignment="1" applyProtection="1">
      <alignment/>
      <protection locked="0"/>
    </xf>
    <xf numFmtId="41" fontId="0" fillId="7" borderId="10" xfId="42" applyNumberFormat="1" applyFont="1" applyFill="1" applyBorder="1" applyAlignment="1" applyProtection="1">
      <alignment/>
      <protection locked="0"/>
    </xf>
    <xf numFmtId="42" fontId="0" fillId="7" borderId="11" xfId="44" applyNumberFormat="1" applyFont="1" applyFill="1" applyBorder="1" applyAlignment="1" applyProtection="1">
      <alignment/>
      <protection locked="0"/>
    </xf>
    <xf numFmtId="41" fontId="0" fillId="7" borderId="13" xfId="0" applyNumberFormat="1" applyFont="1" applyFill="1" applyBorder="1" applyAlignment="1" applyProtection="1">
      <alignment/>
      <protection locked="0"/>
    </xf>
    <xf numFmtId="9" fontId="0" fillId="7" borderId="0" xfId="0" applyNumberFormat="1" applyFont="1" applyFill="1" applyAlignment="1" applyProtection="1">
      <alignment/>
      <protection locked="0"/>
    </xf>
    <xf numFmtId="0" fontId="1" fillId="0" borderId="0" xfId="0" applyFont="1" applyBorder="1" applyAlignment="1" applyProtection="1" quotePrefix="1">
      <alignment horizontal="left"/>
      <protection/>
    </xf>
    <xf numFmtId="0" fontId="1" fillId="0" borderId="0" xfId="0" applyFont="1" applyAlignment="1" applyProtection="1">
      <alignment horizontal="left"/>
      <protection locked="0"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 horizontal="center"/>
      <protection/>
    </xf>
    <xf numFmtId="1" fontId="0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showGridLines="0" tabSelected="1" zoomScalePageLayoutView="0" workbookViewId="0" topLeftCell="A1">
      <selection activeCell="C1" sqref="C1:D1"/>
    </sheetView>
  </sheetViews>
  <sheetFormatPr defaultColWidth="9.140625" defaultRowHeight="12.75"/>
  <cols>
    <col min="1" max="29" width="12.7109375" style="3" customWidth="1"/>
    <col min="30" max="16384" width="9.140625" style="3" customWidth="1"/>
  </cols>
  <sheetData>
    <row r="1" spans="2:4" ht="12.75">
      <c r="B1" s="1" t="s">
        <v>0</v>
      </c>
      <c r="C1" s="47"/>
      <c r="D1" s="47"/>
    </row>
    <row r="2" spans="2:4" ht="12.75">
      <c r="B2" s="1" t="s">
        <v>1</v>
      </c>
      <c r="C2" s="47"/>
      <c r="D2" s="47"/>
    </row>
    <row r="3" spans="2:4" ht="12.75">
      <c r="B3" s="2"/>
      <c r="C3" s="46" t="s">
        <v>52</v>
      </c>
      <c r="D3" s="46"/>
    </row>
    <row r="4" ht="12.75"/>
    <row r="5" spans="1:6" ht="12.75">
      <c r="A5" s="50" t="s">
        <v>46</v>
      </c>
      <c r="B5" s="50"/>
      <c r="C5" s="50"/>
      <c r="D5" s="50"/>
      <c r="E5" s="50"/>
      <c r="F5" s="18"/>
    </row>
    <row r="6" spans="1:6" ht="12.75">
      <c r="A6" s="49" t="s">
        <v>6</v>
      </c>
      <c r="B6" s="49"/>
      <c r="C6" s="49"/>
      <c r="D6" s="49"/>
      <c r="E6" s="49"/>
      <c r="F6" s="18"/>
    </row>
    <row r="7" spans="1:5" ht="12.75">
      <c r="A7" s="13"/>
      <c r="B7" s="13"/>
      <c r="C7" s="13"/>
      <c r="D7" s="13"/>
      <c r="E7" s="13"/>
    </row>
    <row r="8" spans="1:5" ht="12.75">
      <c r="A8" s="14" t="s">
        <v>8</v>
      </c>
      <c r="B8" s="14"/>
      <c r="C8" s="14"/>
      <c r="D8" s="13"/>
      <c r="E8" s="13"/>
    </row>
    <row r="9" spans="1:5" ht="12.75">
      <c r="A9" s="13"/>
      <c r="B9" s="13"/>
      <c r="C9" s="13"/>
      <c r="D9" s="13"/>
      <c r="E9" s="13"/>
    </row>
    <row r="10" spans="1:5" ht="12.75">
      <c r="A10" s="14" t="s">
        <v>11</v>
      </c>
      <c r="B10" s="14"/>
      <c r="C10" s="14"/>
      <c r="D10" s="36"/>
      <c r="E10" s="17">
        <f>IF(D10="","",IF(D10=750000,"«- Correct!","«- Try again!"))</f>
      </c>
    </row>
    <row r="11" spans="1:6" ht="12.75">
      <c r="A11" s="14" t="s">
        <v>13</v>
      </c>
      <c r="B11" s="14"/>
      <c r="C11" s="14"/>
      <c r="D11" s="44"/>
      <c r="E11" s="17">
        <f>IF(D11="","",IF(D11=1500000,"«- Correct!","«- Try again!"))</f>
      </c>
      <c r="F11"/>
    </row>
    <row r="12" spans="1:6" ht="12.75">
      <c r="A12" s="14" t="s">
        <v>15</v>
      </c>
      <c r="B12" s="14"/>
      <c r="C12" s="14"/>
      <c r="D12" s="45"/>
      <c r="E12" s="17">
        <f>IF(D12="","",IF(D12=0.5,"«- Correct!","«- Try again!"))</f>
      </c>
      <c r="F12"/>
    </row>
    <row r="13" spans="1:6" ht="12.75">
      <c r="A13" s="13"/>
      <c r="B13" s="13"/>
      <c r="C13" s="13"/>
      <c r="D13" s="13"/>
      <c r="E13" s="13"/>
      <c r="F13"/>
    </row>
    <row r="14" spans="1:6" ht="12.75">
      <c r="A14" s="6"/>
      <c r="B14" s="6"/>
      <c r="C14" s="6"/>
      <c r="D14" s="6"/>
      <c r="E14" s="6"/>
      <c r="F14"/>
    </row>
    <row r="15" spans="1:6" ht="12.75">
      <c r="A15" s="14" t="s">
        <v>18</v>
      </c>
      <c r="B15" s="14"/>
      <c r="C15" s="14"/>
      <c r="D15" s="13"/>
      <c r="E15" s="13"/>
      <c r="F15" s="19"/>
    </row>
    <row r="16" spans="1:6" ht="12.75">
      <c r="A16" s="13"/>
      <c r="B16" s="13"/>
      <c r="C16" s="13"/>
      <c r="D16" s="21" t="s">
        <v>19</v>
      </c>
      <c r="E16" s="21" t="s">
        <v>20</v>
      </c>
      <c r="F16" s="19"/>
    </row>
    <row r="17" spans="1:6" ht="12.75">
      <c r="A17" s="24" t="s">
        <v>22</v>
      </c>
      <c r="B17" s="15"/>
      <c r="C17" s="15"/>
      <c r="D17" s="24" t="s">
        <v>23</v>
      </c>
      <c r="E17" s="24" t="s">
        <v>6</v>
      </c>
      <c r="F17" s="19"/>
    </row>
    <row r="18" spans="1:6" ht="12.75">
      <c r="A18" s="11">
        <v>201</v>
      </c>
      <c r="B18" s="11"/>
      <c r="C18" s="11"/>
      <c r="D18" s="30">
        <v>354000</v>
      </c>
      <c r="E18" s="40"/>
      <c r="F18" s="17">
        <f>IF(E18="","",IF(E18=177000,"«- Correct!","«- Try again!"))</f>
      </c>
    </row>
    <row r="19" spans="1:6" ht="12.75">
      <c r="A19" s="11">
        <v>202</v>
      </c>
      <c r="B19" s="11"/>
      <c r="C19" s="11"/>
      <c r="D19" s="27">
        <v>330000</v>
      </c>
      <c r="E19" s="41"/>
      <c r="F19" s="17">
        <f>IF(E19="","",IF(E19=165000,"«- Correct!","«- Try again!"))</f>
      </c>
    </row>
    <row r="20" spans="1:6" ht="12.75">
      <c r="A20" s="11">
        <v>203</v>
      </c>
      <c r="B20" s="11"/>
      <c r="C20" s="11"/>
      <c r="D20" s="27">
        <v>175000</v>
      </c>
      <c r="E20" s="41"/>
      <c r="F20" s="17">
        <f>IF(E20="","",IF(E20=87500,"«- Correct!","«- Try again!"))</f>
      </c>
    </row>
    <row r="21" spans="1:6" ht="12.75">
      <c r="A21" s="11">
        <v>204</v>
      </c>
      <c r="B21" s="11"/>
      <c r="C21" s="11"/>
      <c r="D21" s="25">
        <v>420000</v>
      </c>
      <c r="E21" s="41"/>
      <c r="F21" s="17">
        <f>IF(E21="","",IF(E21=210000,"«- Correct!","«- Try again!"))</f>
      </c>
    </row>
    <row r="22" spans="1:6" ht="12.75">
      <c r="A22" s="11">
        <v>205</v>
      </c>
      <c r="B22" s="11"/>
      <c r="C22" s="11"/>
      <c r="D22" s="27">
        <v>184000</v>
      </c>
      <c r="E22" s="41"/>
      <c r="F22" s="17">
        <f>IF(E22="","",IF(E22=92000,"«- Correct!","«- Try again!"))</f>
      </c>
    </row>
    <row r="23" spans="1:6" ht="12.75">
      <c r="A23" s="11">
        <v>206</v>
      </c>
      <c r="B23" s="11"/>
      <c r="C23" s="11"/>
      <c r="D23" s="35">
        <v>10000</v>
      </c>
      <c r="E23" s="42"/>
      <c r="F23" s="17">
        <f>IF(E23="","",IF(E23=5000,"«- Correct!","«- Try again!"))</f>
      </c>
    </row>
    <row r="24" spans="1:6" ht="13.5" thickBot="1">
      <c r="A24" s="16" t="s">
        <v>28</v>
      </c>
      <c r="B24" s="16"/>
      <c r="C24" s="16"/>
      <c r="D24" s="31">
        <f>SUM(D18:D23)</f>
        <v>1473000</v>
      </c>
      <c r="E24" s="43"/>
      <c r="F24" s="17">
        <f>IF(E24="","",IF(E24=736500,"«- Correct!","«- Try again!"))</f>
      </c>
    </row>
    <row r="25" spans="1:6" ht="13.5" thickTop="1">
      <c r="A25" s="13"/>
      <c r="B25" s="13"/>
      <c r="C25" s="13"/>
      <c r="D25" s="13"/>
      <c r="E25" s="13"/>
      <c r="F25" s="20"/>
    </row>
    <row r="26" spans="1:5" ht="12.75">
      <c r="A26" s="6"/>
      <c r="B26" s="6"/>
      <c r="C26" s="6"/>
      <c r="D26" s="6"/>
      <c r="E26" s="6"/>
    </row>
    <row r="27" spans="1:6" ht="12.75">
      <c r="A27" s="14" t="s">
        <v>42</v>
      </c>
      <c r="B27" s="14"/>
      <c r="C27" s="14"/>
      <c r="D27" s="13"/>
      <c r="E27" s="13"/>
      <c r="F27" s="20"/>
    </row>
    <row r="28" spans="1:6" ht="12.75">
      <c r="A28" s="14" t="s">
        <v>32</v>
      </c>
      <c r="B28" s="14"/>
      <c r="C28" s="14"/>
      <c r="D28" s="13"/>
      <c r="E28" s="37"/>
      <c r="F28" s="17">
        <f>IF(E28="","",IF(E28=725000,"«- Correct!","«- Try again!"))</f>
      </c>
    </row>
    <row r="29" spans="1:6" ht="12.75">
      <c r="A29" s="14" t="s">
        <v>43</v>
      </c>
      <c r="B29" s="14"/>
      <c r="C29" s="14"/>
      <c r="D29" s="13"/>
      <c r="E29" s="38"/>
      <c r="F29" s="17">
        <f>IF(E29="","",IF(E29=736500,"«- Correct!","«- Try again!"))</f>
      </c>
    </row>
    <row r="30" spans="1:6" ht="13.5" thickBot="1">
      <c r="A30" s="14" t="s">
        <v>47</v>
      </c>
      <c r="B30" s="14"/>
      <c r="C30" s="14"/>
      <c r="D30" s="13"/>
      <c r="E30" s="39"/>
      <c r="F30" s="17">
        <f>IF(E30="","",IF(E30=-11500,"«- Correct!","«- Try again!"))</f>
      </c>
    </row>
    <row r="31" spans="1:6" ht="13.5" thickTop="1">
      <c r="A31" s="19"/>
      <c r="B31" s="19"/>
      <c r="C31" s="19"/>
      <c r="D31" s="19"/>
      <c r="E31" s="19"/>
      <c r="F31" s="20"/>
    </row>
    <row r="32" spans="1:5" ht="12.75">
      <c r="A32" s="6"/>
      <c r="B32" s="6"/>
      <c r="C32" s="6"/>
      <c r="D32" s="6"/>
      <c r="E32" s="6"/>
    </row>
    <row r="33" spans="1:6" ht="12.75">
      <c r="A33" s="49" t="s">
        <v>46</v>
      </c>
      <c r="B33" s="49"/>
      <c r="C33" s="49"/>
      <c r="D33" s="49"/>
      <c r="E33" s="49"/>
      <c r="F33" s="20"/>
    </row>
    <row r="34" spans="1:6" ht="12.75">
      <c r="A34" s="49" t="s">
        <v>35</v>
      </c>
      <c r="B34" s="49"/>
      <c r="C34" s="49"/>
      <c r="D34" s="49"/>
      <c r="E34" s="49"/>
      <c r="F34" s="20"/>
    </row>
    <row r="35" spans="1:6" ht="12.75">
      <c r="A35" s="13"/>
      <c r="B35" s="13"/>
      <c r="C35" s="13"/>
      <c r="D35" s="13"/>
      <c r="E35" s="13"/>
      <c r="F35" s="20"/>
    </row>
    <row r="36" spans="1:6" ht="12.75">
      <c r="A36" s="22"/>
      <c r="B36" s="22" t="s">
        <v>36</v>
      </c>
      <c r="C36" s="22"/>
      <c r="D36" s="23" t="s">
        <v>37</v>
      </c>
      <c r="E36" s="23" t="s">
        <v>38</v>
      </c>
      <c r="F36" s="19"/>
    </row>
    <row r="37" spans="1:6" ht="12.75">
      <c r="A37" s="14" t="s">
        <v>48</v>
      </c>
      <c r="B37" s="14"/>
      <c r="C37" s="14"/>
      <c r="D37" s="36"/>
      <c r="E37" s="17"/>
      <c r="F37" s="19"/>
    </row>
    <row r="38" spans="1:6" ht="12.75">
      <c r="A38" s="14" t="s">
        <v>50</v>
      </c>
      <c r="B38" s="14"/>
      <c r="C38" s="14"/>
      <c r="D38" s="13"/>
      <c r="E38" s="36"/>
      <c r="F38" s="17">
        <f>IF(E38="","",IF(E38=11500,"«- Correct!","«- Try again!"))</f>
      </c>
    </row>
    <row r="39" spans="1:6" ht="12.75">
      <c r="A39" s="48" t="s">
        <v>49</v>
      </c>
      <c r="B39" s="48"/>
      <c r="C39" s="48"/>
      <c r="D39" s="48"/>
      <c r="E39" s="19"/>
      <c r="F39" s="19"/>
    </row>
    <row r="40" spans="1:6" ht="12.75">
      <c r="A40" s="20"/>
      <c r="B40" s="20"/>
      <c r="C40" s="20"/>
      <c r="D40" s="20"/>
      <c r="E40" s="19"/>
      <c r="F40" s="19"/>
    </row>
    <row r="41" spans="5:6" ht="12.75">
      <c r="E41"/>
      <c r="F41"/>
    </row>
    <row r="42" spans="5:6" ht="12.75">
      <c r="E42"/>
      <c r="F42"/>
    </row>
    <row r="43" spans="5:6" ht="12.75">
      <c r="E43"/>
      <c r="F43"/>
    </row>
    <row r="44" spans="5:6" ht="12.75"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7" ht="12.75">
      <c r="F77" s="4"/>
    </row>
  </sheetData>
  <sheetProtection password="C690" sheet="1" objects="1" scenarios="1" selectLockedCells="1"/>
  <mergeCells count="8">
    <mergeCell ref="C3:D3"/>
    <mergeCell ref="C2:D2"/>
    <mergeCell ref="C1:D1"/>
    <mergeCell ref="A39:D39"/>
    <mergeCell ref="A6:E6"/>
    <mergeCell ref="A5:E5"/>
    <mergeCell ref="A34:E34"/>
    <mergeCell ref="A33:E33"/>
  </mergeCells>
  <printOptions horizontalCentered="1"/>
  <pageMargins left="0" right="0" top="0.75" bottom="0.75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5" width="12.7109375" style="0" customWidth="1"/>
    <col min="6" max="6" width="2.7109375" style="0" customWidth="1"/>
    <col min="7" max="34" width="12.7109375" style="0" customWidth="1"/>
  </cols>
  <sheetData>
    <row r="1" spans="1:5" ht="12.75">
      <c r="A1" s="51" t="s">
        <v>51</v>
      </c>
      <c r="B1" s="51"/>
      <c r="C1" s="5"/>
      <c r="D1" s="5"/>
      <c r="E1" s="5"/>
    </row>
    <row r="2" spans="1:5" ht="12.75">
      <c r="A2" s="5"/>
      <c r="B2" s="5"/>
      <c r="C2" s="5"/>
      <c r="D2" s="5"/>
      <c r="E2" s="5"/>
    </row>
    <row r="3" spans="1:6" ht="12.75">
      <c r="A3" s="50" t="s">
        <v>46</v>
      </c>
      <c r="B3" s="50"/>
      <c r="C3" s="50"/>
      <c r="D3" s="50"/>
      <c r="E3" s="50"/>
      <c r="F3" s="19"/>
    </row>
    <row r="4" spans="1:6" ht="12.75">
      <c r="A4" s="9"/>
      <c r="B4" s="9"/>
      <c r="C4" s="9"/>
      <c r="D4" s="9"/>
      <c r="E4" s="8"/>
      <c r="F4" s="19"/>
    </row>
    <row r="5" spans="1:6" ht="12.75">
      <c r="A5" s="8" t="s">
        <v>2</v>
      </c>
      <c r="B5" s="8"/>
      <c r="C5" s="8"/>
      <c r="D5" s="8"/>
      <c r="E5" s="8"/>
      <c r="F5" s="19"/>
    </row>
    <row r="6" spans="1:6" ht="12.75">
      <c r="A6" s="8" t="s">
        <v>3</v>
      </c>
      <c r="B6" s="8"/>
      <c r="C6" s="8"/>
      <c r="D6" s="8"/>
      <c r="E6" s="25">
        <v>50</v>
      </c>
      <c r="F6" s="19"/>
    </row>
    <row r="7" spans="1:6" ht="12.75">
      <c r="A7" s="8" t="s">
        <v>4</v>
      </c>
      <c r="B7" s="8"/>
      <c r="C7" s="8"/>
      <c r="D7" s="8"/>
      <c r="E7" s="25">
        <v>2000</v>
      </c>
      <c r="F7" s="19"/>
    </row>
    <row r="8" spans="1:6" ht="12.75">
      <c r="A8" s="8" t="s">
        <v>5</v>
      </c>
      <c r="B8" s="8"/>
      <c r="C8" s="8"/>
      <c r="D8" s="8"/>
      <c r="E8" s="30">
        <v>15</v>
      </c>
      <c r="F8" s="19"/>
    </row>
    <row r="9" spans="1:6" ht="12.75">
      <c r="A9" s="8"/>
      <c r="B9" s="8"/>
      <c r="C9" s="8"/>
      <c r="D9" s="8"/>
      <c r="E9" s="26"/>
      <c r="F9" s="19"/>
    </row>
    <row r="10" spans="1:6" ht="12.75">
      <c r="A10" s="8" t="s">
        <v>7</v>
      </c>
      <c r="B10" s="8"/>
      <c r="C10" s="8"/>
      <c r="D10" s="8"/>
      <c r="E10" s="26"/>
      <c r="F10" s="19"/>
    </row>
    <row r="11" spans="1:6" ht="12.75">
      <c r="A11" s="8" t="s">
        <v>9</v>
      </c>
      <c r="B11" s="8"/>
      <c r="C11" s="8"/>
      <c r="D11" s="8"/>
      <c r="E11" s="30">
        <v>159600</v>
      </c>
      <c r="F11" s="19"/>
    </row>
    <row r="12" spans="1:6" ht="12.75">
      <c r="A12" s="10" t="s">
        <v>10</v>
      </c>
      <c r="B12" s="10"/>
      <c r="C12" s="10"/>
      <c r="D12" s="10"/>
      <c r="E12" s="27">
        <v>120000</v>
      </c>
      <c r="F12" s="19"/>
    </row>
    <row r="13" spans="1:6" ht="12.75">
      <c r="A13" s="10" t="s">
        <v>12</v>
      </c>
      <c r="B13" s="10"/>
      <c r="C13" s="10"/>
      <c r="D13" s="10"/>
      <c r="E13" s="27">
        <v>70000</v>
      </c>
      <c r="F13" s="19"/>
    </row>
    <row r="14" spans="1:6" ht="12.75">
      <c r="A14" s="10" t="s">
        <v>14</v>
      </c>
      <c r="B14" s="10"/>
      <c r="C14" s="10"/>
      <c r="D14" s="10"/>
      <c r="E14" s="27">
        <v>44000</v>
      </c>
      <c r="F14" s="19"/>
    </row>
    <row r="15" spans="1:6" ht="12.75">
      <c r="A15" s="8" t="s">
        <v>16</v>
      </c>
      <c r="B15" s="8"/>
      <c r="C15" s="8"/>
      <c r="D15" s="8"/>
      <c r="E15" s="25">
        <v>34000</v>
      </c>
      <c r="F15" s="19"/>
    </row>
    <row r="16" spans="1:6" ht="12.75">
      <c r="A16" s="8" t="s">
        <v>17</v>
      </c>
      <c r="B16" s="8"/>
      <c r="C16" s="8"/>
      <c r="D16" s="8"/>
      <c r="E16" s="25">
        <v>240000</v>
      </c>
      <c r="F16" s="19"/>
    </row>
    <row r="17" spans="1:6" ht="12.75">
      <c r="A17" s="8" t="s">
        <v>39</v>
      </c>
      <c r="B17" s="8"/>
      <c r="C17" s="8"/>
      <c r="D17" s="8"/>
      <c r="E17" s="25">
        <v>30000</v>
      </c>
      <c r="F17" s="19"/>
    </row>
    <row r="18" spans="1:6" ht="12.75">
      <c r="A18" s="8" t="s">
        <v>21</v>
      </c>
      <c r="B18" s="8"/>
      <c r="C18" s="8"/>
      <c r="D18" s="8"/>
      <c r="E18" s="25">
        <v>34400</v>
      </c>
      <c r="F18" s="19"/>
    </row>
    <row r="19" spans="1:6" ht="12.75">
      <c r="A19" s="8" t="s">
        <v>24</v>
      </c>
      <c r="B19" s="8"/>
      <c r="C19" s="8"/>
      <c r="D19" s="8"/>
      <c r="E19" s="28">
        <v>18000</v>
      </c>
      <c r="F19" s="19"/>
    </row>
    <row r="20" spans="1:6" ht="13.5" thickBot="1">
      <c r="A20" s="8" t="s">
        <v>40</v>
      </c>
      <c r="B20" s="8"/>
      <c r="C20" s="8"/>
      <c r="D20" s="8"/>
      <c r="E20" s="31">
        <f>SUM(E11:E19)</f>
        <v>750000</v>
      </c>
      <c r="F20" s="19"/>
    </row>
    <row r="21" spans="1:6" ht="13.5" thickTop="1">
      <c r="A21" s="8"/>
      <c r="B21" s="8"/>
      <c r="C21" s="8"/>
      <c r="D21" s="8"/>
      <c r="E21" s="29"/>
      <c r="F21" s="19"/>
    </row>
    <row r="22" spans="1:6" ht="12.75">
      <c r="A22" s="8" t="s">
        <v>25</v>
      </c>
      <c r="B22" s="8"/>
      <c r="C22" s="8"/>
      <c r="D22" s="8"/>
      <c r="E22" s="30">
        <v>725000</v>
      </c>
      <c r="F22" s="19"/>
    </row>
    <row r="23" spans="1:6" ht="12.75">
      <c r="A23" s="8"/>
      <c r="B23" s="8"/>
      <c r="C23" s="8"/>
      <c r="D23" s="8"/>
      <c r="E23" s="26"/>
      <c r="F23" s="19"/>
    </row>
    <row r="24" spans="1:6" ht="12.75">
      <c r="A24" s="8" t="s">
        <v>26</v>
      </c>
      <c r="B24" s="8"/>
      <c r="C24" s="8"/>
      <c r="D24" s="8"/>
      <c r="E24" s="26"/>
      <c r="F24" s="19"/>
    </row>
    <row r="25" spans="1:6" ht="12.75">
      <c r="A25" s="11" t="s">
        <v>27</v>
      </c>
      <c r="B25" s="11"/>
      <c r="C25" s="11"/>
      <c r="D25" s="11"/>
      <c r="E25" s="32">
        <v>354000</v>
      </c>
      <c r="F25" s="19"/>
    </row>
    <row r="26" spans="1:6" ht="12.75">
      <c r="A26" s="12" t="s">
        <v>29</v>
      </c>
      <c r="B26" s="12"/>
      <c r="C26" s="12"/>
      <c r="D26" s="12"/>
      <c r="E26" s="33">
        <v>330000</v>
      </c>
      <c r="F26" s="19"/>
    </row>
    <row r="27" spans="1:6" ht="12.75">
      <c r="A27" s="12" t="s">
        <v>30</v>
      </c>
      <c r="B27" s="12"/>
      <c r="C27" s="12"/>
      <c r="D27" s="12"/>
      <c r="E27" s="33">
        <v>175000</v>
      </c>
      <c r="F27" s="19"/>
    </row>
    <row r="28" spans="1:6" ht="12.75">
      <c r="A28" s="12" t="s">
        <v>31</v>
      </c>
      <c r="B28" s="12"/>
      <c r="C28" s="12"/>
      <c r="D28" s="12"/>
      <c r="E28" s="32">
        <v>420000</v>
      </c>
      <c r="F28" s="19"/>
    </row>
    <row r="29" spans="1:6" ht="12.75">
      <c r="A29" s="12" t="s">
        <v>33</v>
      </c>
      <c r="B29" s="12"/>
      <c r="C29" s="12"/>
      <c r="D29" s="12"/>
      <c r="E29" s="33">
        <v>184000</v>
      </c>
      <c r="F29" s="19"/>
    </row>
    <row r="30" spans="1:6" ht="12.75">
      <c r="A30" s="10"/>
      <c r="B30" s="10"/>
      <c r="C30" s="10"/>
      <c r="D30" s="10"/>
      <c r="E30" s="27"/>
      <c r="F30" s="19"/>
    </row>
    <row r="31" spans="1:6" ht="12.75">
      <c r="A31" s="10" t="s">
        <v>34</v>
      </c>
      <c r="B31" s="10"/>
      <c r="C31" s="10"/>
      <c r="D31" s="10"/>
      <c r="E31" s="33">
        <v>10000</v>
      </c>
      <c r="F31" s="19"/>
    </row>
    <row r="32" spans="1:6" ht="12.75">
      <c r="A32" s="10"/>
      <c r="B32" s="10"/>
      <c r="C32" s="10"/>
      <c r="D32" s="10"/>
      <c r="E32" s="27"/>
      <c r="F32" s="19"/>
    </row>
    <row r="33" spans="1:6" ht="12.75">
      <c r="A33" s="7" t="s">
        <v>41</v>
      </c>
      <c r="B33" s="7"/>
      <c r="C33" s="7"/>
      <c r="D33" s="7"/>
      <c r="E33" s="26"/>
      <c r="F33" s="19"/>
    </row>
    <row r="34" spans="1:6" ht="12.75">
      <c r="A34" s="8" t="s">
        <v>44</v>
      </c>
      <c r="B34" s="8"/>
      <c r="C34" s="8"/>
      <c r="D34" s="8"/>
      <c r="E34" s="30">
        <v>11500</v>
      </c>
      <c r="F34" s="19"/>
    </row>
    <row r="35" spans="1:6" ht="12.75">
      <c r="A35" s="8" t="s">
        <v>45</v>
      </c>
      <c r="B35" s="8"/>
      <c r="C35" s="8"/>
      <c r="D35" s="8"/>
      <c r="E35" s="34">
        <v>11500</v>
      </c>
      <c r="F35" s="19"/>
    </row>
    <row r="36" spans="1:6" ht="12.75">
      <c r="A36" s="19"/>
      <c r="B36" s="19"/>
      <c r="C36" s="19"/>
      <c r="D36" s="19"/>
      <c r="E36" s="19"/>
      <c r="F36" s="19"/>
    </row>
  </sheetData>
  <sheetProtection password="C690" sheet="1" objects="1" scenarios="1" selectLockedCells="1" selectUnlockedCells="1"/>
  <mergeCells count="2">
    <mergeCell ref="A3:E3"/>
    <mergeCell ref="A1:B1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Jack Terry</cp:lastModifiedBy>
  <cp:lastPrinted>2010-10-26T18:25:21Z</cp:lastPrinted>
  <dcterms:created xsi:type="dcterms:W3CDTF">2001-04-05T19:17:51Z</dcterms:created>
  <dcterms:modified xsi:type="dcterms:W3CDTF">2010-12-17T01:20:52Z</dcterms:modified>
  <cp:category/>
  <cp:version/>
  <cp:contentType/>
  <cp:contentStatus/>
</cp:coreProperties>
</file>