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E-05A" sheetId="1" r:id="rId1"/>
    <sheet name="Given PE-05A" sheetId="2" r:id="rId2"/>
    <sheet name="PE-06A" sheetId="3" r:id="rId3"/>
    <sheet name="Given PE-06A" sheetId="4" r:id="rId4"/>
  </sheets>
  <definedNames>
    <definedName name="a">#REF!</definedName>
    <definedName name="_xlnm.Print_Titles" localSheetId="0">'PE-05A'!$1:$4</definedName>
    <definedName name="_xlnm.Print_Titles" localSheetId="2">'PE-06A'!$1:$4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F10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G24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F65" authorId="0">
      <text>
        <r>
          <rPr>
            <sz val="8"/>
            <rFont val="Tahoma"/>
            <family val="2"/>
          </rPr>
          <t>Enter appropriate data in yellow cells.  Your Credit entries will be verified.</t>
        </r>
      </text>
    </comment>
    <comment ref="E80" authorId="0">
      <text>
        <r>
          <rPr>
            <sz val="8"/>
            <rFont val="Tahoma"/>
            <family val="2"/>
          </rPr>
          <t>Enter appropriate data in yellow cells.  Your ending balances will be verified.</t>
        </r>
      </text>
    </comment>
    <comment ref="E168" authorId="0">
      <text>
        <r>
          <rPr>
            <sz val="8"/>
            <rFont val="Tahoma"/>
            <family val="2"/>
          </rPr>
          <t>Enter appropriate data in yellow cells.  Your ending balances will be verified.</t>
        </r>
      </text>
    </comment>
    <comment ref="E220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E241" authorId="0">
      <text>
        <r>
          <rPr>
            <sz val="8"/>
            <rFont val="Tahoma"/>
            <family val="2"/>
          </rPr>
          <t>Enter appropriate data in yellow cells.  Your totals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F10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G24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F65" authorId="0">
      <text>
        <r>
          <rPr>
            <sz val="8"/>
            <rFont val="Tahoma"/>
            <family val="2"/>
          </rPr>
          <t>Enter appropriate data in yellow cells.  Your Credit entries will be verified.</t>
        </r>
      </text>
    </comment>
    <comment ref="E80" authorId="0">
      <text>
        <r>
          <rPr>
            <sz val="8"/>
            <rFont val="Tahoma"/>
            <family val="2"/>
          </rPr>
          <t>Enter appropriate data in yellow cells.  Your ending balances will be verified.</t>
        </r>
      </text>
    </comment>
    <comment ref="E172" authorId="0">
      <text>
        <r>
          <rPr>
            <sz val="8"/>
            <rFont val="Tahoma"/>
            <family val="2"/>
          </rPr>
          <t>Enter appropriate data in yellow cells.  Your ending balances will be verified.</t>
        </r>
      </text>
    </comment>
    <comment ref="E224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E247" authorId="0">
      <text>
        <r>
          <rPr>
            <sz val="8"/>
            <rFont val="Tahoma"/>
            <family val="2"/>
          </rPr>
          <t>Enter appropriate data in yellow cells.  Your totals will be verified.</t>
        </r>
      </text>
    </comment>
  </commentList>
</comments>
</file>

<file path=xl/sharedStrings.xml><?xml version="1.0" encoding="utf-8"?>
<sst xmlns="http://schemas.openxmlformats.org/spreadsheetml/2006/main" count="1013" uniqueCount="172">
  <si>
    <t>Student Name:</t>
  </si>
  <si>
    <t>Class:</t>
  </si>
  <si>
    <t>General Journal</t>
  </si>
  <si>
    <t>Inv. No.</t>
  </si>
  <si>
    <t>Check</t>
  </si>
  <si>
    <t>Accounts Receivable Ledger</t>
  </si>
  <si>
    <t>Date</t>
  </si>
  <si>
    <t>Description</t>
  </si>
  <si>
    <t>Name</t>
  </si>
  <si>
    <t>or Date</t>
  </si>
  <si>
    <t>No.</t>
  </si>
  <si>
    <t>Terms</t>
  </si>
  <si>
    <t>Amount</t>
  </si>
  <si>
    <t>Accounts Payable Ledger</t>
  </si>
  <si>
    <t>2/10, n/30</t>
  </si>
  <si>
    <t>Trial Balance</t>
  </si>
  <si>
    <t>Purchased office supplies</t>
  </si>
  <si>
    <t>n/10 EOM</t>
  </si>
  <si>
    <t>Received payment less discount</t>
  </si>
  <si>
    <t>Paid invoice less discount</t>
  </si>
  <si>
    <t>Sales Journal</t>
  </si>
  <si>
    <t>Cash Receipts Journal</t>
  </si>
  <si>
    <t>General Ledger</t>
  </si>
  <si>
    <t>Received merchandise and invoice</t>
  </si>
  <si>
    <t>Inv.</t>
  </si>
  <si>
    <t>Sales</t>
  </si>
  <si>
    <t>Accounts</t>
  </si>
  <si>
    <t>Other</t>
  </si>
  <si>
    <t>Cash</t>
  </si>
  <si>
    <t>Account No.</t>
  </si>
  <si>
    <t>Account Debited</t>
  </si>
  <si>
    <t>Discount</t>
  </si>
  <si>
    <t>Recv.</t>
  </si>
  <si>
    <t>Debit</t>
  </si>
  <si>
    <t>Credit</t>
  </si>
  <si>
    <t>Check issued for sales salaries</t>
  </si>
  <si>
    <t>Account Cr.</t>
  </si>
  <si>
    <t>Explanation</t>
  </si>
  <si>
    <t>Balance</t>
  </si>
  <si>
    <t>Accounts receivable</t>
  </si>
  <si>
    <t>Cash sales</t>
  </si>
  <si>
    <t>Office supplies</t>
  </si>
  <si>
    <t>Store supplies</t>
  </si>
  <si>
    <t>Totals</t>
  </si>
  <si>
    <t>Office Supplies</t>
  </si>
  <si>
    <t>Accounts Receivable</t>
  </si>
  <si>
    <t>Accounts payable</t>
  </si>
  <si>
    <t>Purchases Journal</t>
  </si>
  <si>
    <t>Office</t>
  </si>
  <si>
    <t>Payable</t>
  </si>
  <si>
    <t>Purchases</t>
  </si>
  <si>
    <t>Supplies</t>
  </si>
  <si>
    <t>Sales discounts</t>
  </si>
  <si>
    <t>Account</t>
  </si>
  <si>
    <t>Cash Disbursements Journal</t>
  </si>
  <si>
    <t>Accts.</t>
  </si>
  <si>
    <t>Pay.</t>
  </si>
  <si>
    <t>Sales salaries expense</t>
  </si>
  <si>
    <t>Payee</t>
  </si>
  <si>
    <t>Debited</t>
  </si>
  <si>
    <t>Sales Salaries Exp.</t>
  </si>
  <si>
    <t>Store Supplies</t>
  </si>
  <si>
    <t>Schedule of Accounts Receivable</t>
  </si>
  <si>
    <t>Total accounts receivable</t>
  </si>
  <si>
    <t>Accounts Payable</t>
  </si>
  <si>
    <t>Schedule of Accounts Payable</t>
  </si>
  <si>
    <t>Total accounts payable</t>
  </si>
  <si>
    <t>Sales Discounts</t>
  </si>
  <si>
    <t>Sales Salaries Expense</t>
  </si>
  <si>
    <t>Inventory</t>
  </si>
  <si>
    <t>Cost of Goods Sold</t>
  </si>
  <si>
    <t>Cost of goods sold</t>
  </si>
  <si>
    <t xml:space="preserve">  Inventory</t>
  </si>
  <si>
    <t>Mar. 1</t>
  </si>
  <si>
    <t>2/15, n/30</t>
  </si>
  <si>
    <t>Mar. 3</t>
  </si>
  <si>
    <t>Borrowed on long-term note payable</t>
  </si>
  <si>
    <t>Purchased office equipment</t>
  </si>
  <si>
    <t>Mar. 9</t>
  </si>
  <si>
    <t>Mar. 13</t>
  </si>
  <si>
    <t>March 31</t>
  </si>
  <si>
    <t>Purchased store supplies</t>
  </si>
  <si>
    <t>Mar. 16</t>
  </si>
  <si>
    <t>Mar. 2</t>
  </si>
  <si>
    <t>Mar. 17</t>
  </si>
  <si>
    <t>Mar. 6</t>
  </si>
  <si>
    <t>L.T. Notes Pay.</t>
  </si>
  <si>
    <t>Note to bank</t>
  </si>
  <si>
    <t>Mar. 10</t>
  </si>
  <si>
    <t>Paid inv. less discount and credit memo</t>
  </si>
  <si>
    <t>Invoice, 3/2</t>
  </si>
  <si>
    <t>Invoice, 3/3</t>
  </si>
  <si>
    <t xml:space="preserve">  Office Equipment</t>
  </si>
  <si>
    <t>Total</t>
  </si>
  <si>
    <t>Invoice, 3/10</t>
  </si>
  <si>
    <t>Office equipment</t>
  </si>
  <si>
    <t>Long-term notes payable</t>
  </si>
  <si>
    <t>Mar. 31</t>
  </si>
  <si>
    <t>3/3</t>
  </si>
  <si>
    <t>3/9</t>
  </si>
  <si>
    <t>3/13</t>
  </si>
  <si>
    <t>3/16</t>
  </si>
  <si>
    <t>Payroll</t>
  </si>
  <si>
    <t>Mar. 14</t>
  </si>
  <si>
    <t>Office Equipment</t>
  </si>
  <si>
    <t>Long-Term Notes Payable</t>
  </si>
  <si>
    <t>Mar. 15</t>
  </si>
  <si>
    <t>n/10, EOM</t>
  </si>
  <si>
    <t>Additional information:</t>
  </si>
  <si>
    <t>COGS</t>
  </si>
  <si>
    <t>Inv. Credit</t>
  </si>
  <si>
    <t>Federal Bank</t>
  </si>
  <si>
    <t>Purchase merchandise</t>
  </si>
  <si>
    <t>Sales Cr.</t>
  </si>
  <si>
    <t>Beginning balance</t>
  </si>
  <si>
    <t>Received credit memo on returned office equipment</t>
  </si>
  <si>
    <t>3/1</t>
  </si>
  <si>
    <t>Purchases Returns and Allowances</t>
  </si>
  <si>
    <t>Purchases Discounts</t>
  </si>
  <si>
    <t>R2</t>
  </si>
  <si>
    <t>S2</t>
  </si>
  <si>
    <t>BISHOP COMPANY</t>
  </si>
  <si>
    <t>Soy Industries</t>
  </si>
  <si>
    <t>Merchandise sold (cost $7,900)</t>
  </si>
  <si>
    <t>Min Cho</t>
  </si>
  <si>
    <t>Stacy Company</t>
  </si>
  <si>
    <t>Merchandise sold (cost $4,600)</t>
  </si>
  <si>
    <t>Lance Snow</t>
  </si>
  <si>
    <t>Tells Supply</t>
  </si>
  <si>
    <t>Sold merchandise (cost $2,300)</t>
  </si>
  <si>
    <t>Taylor Few</t>
  </si>
  <si>
    <t>JW Company</t>
  </si>
  <si>
    <t>Cash sales for first half of month (cost $138,000)</t>
  </si>
  <si>
    <t>Merchandise sold (cost $6,220)</t>
  </si>
  <si>
    <t>Merchandise sold (cost $2,280)</t>
  </si>
  <si>
    <t>Cash sales for second half of month (cost $143,000)</t>
  </si>
  <si>
    <t>JW Co.</t>
  </si>
  <si>
    <t>Accounts Payable-JW Co.</t>
  </si>
  <si>
    <t>Store Supplies/Stacy Co.</t>
  </si>
  <si>
    <t>Office Equip./Tells Supply</t>
  </si>
  <si>
    <t>Accounts Payable-Tells Supply</t>
  </si>
  <si>
    <t>March 1 beginning balance for inventory</t>
  </si>
  <si>
    <t>Trial balance totals</t>
  </si>
  <si>
    <t>Received credit memo on returned merchandise.</t>
  </si>
  <si>
    <t>Check figure:</t>
  </si>
  <si>
    <t>Received credit memo on returned merchandise</t>
  </si>
  <si>
    <t>Received a credit memo for returns.</t>
  </si>
  <si>
    <t>PR</t>
  </si>
  <si>
    <t>√</t>
  </si>
  <si>
    <t>125/√</t>
  </si>
  <si>
    <t>201/√</t>
  </si>
  <si>
    <t>D2</t>
  </si>
  <si>
    <t>G2</t>
  </si>
  <si>
    <t>P2</t>
  </si>
  <si>
    <t>Discounts</t>
  </si>
  <si>
    <t>163/√</t>
  </si>
  <si>
    <t>Acct. Rec. Debit</t>
  </si>
  <si>
    <t>L.T. Notes Pay</t>
  </si>
  <si>
    <t>Trial Balance (Unadjusted)</t>
  </si>
  <si>
    <t xml:space="preserve">Student Name:  </t>
  </si>
  <si>
    <t>Acct. Rec. Dr.</t>
  </si>
  <si>
    <t xml:space="preserve">  Purchases Returns and Allowances</t>
  </si>
  <si>
    <t>Given Data PE-06A:</t>
  </si>
  <si>
    <t>Problem E-06A</t>
  </si>
  <si>
    <t>Given Data PE-05A:</t>
  </si>
  <si>
    <t>Problem E-05A</t>
  </si>
  <si>
    <t>Common Stock</t>
  </si>
  <si>
    <t>Retained Earnings</t>
  </si>
  <si>
    <t>Common stock</t>
  </si>
  <si>
    <t>Retained earnings</t>
  </si>
  <si>
    <t>March 1 beginning balance for Common Stock</t>
  </si>
  <si>
    <t>March 1 beginning balance for Retained Earnings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</si>
</sst>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_)"/>
    <numFmt numFmtId="174" formatCode="#,##0.0_);\(#,##0.0\)"/>
    <numFmt numFmtId="175" formatCode="#,##0.000_);\(#,##0.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9]dddd\,\ mmmm\ dd\,\ yyyy"/>
    <numFmt numFmtId="180" formatCode="[$-409]mmm\-yy;@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 style="hair">
        <color indexed="44"/>
      </left>
      <right>
        <color indexed="63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 style="hair">
        <color indexed="44"/>
      </left>
      <right style="hair">
        <color indexed="44"/>
      </right>
      <top style="hair">
        <color indexed="44"/>
      </top>
      <bottom style="thin"/>
    </border>
    <border>
      <left style="hair">
        <color indexed="44"/>
      </left>
      <right>
        <color indexed="63"/>
      </right>
      <top style="hair">
        <color indexed="44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44"/>
      </left>
      <right style="hair">
        <color indexed="44"/>
      </right>
      <top style="thin"/>
      <bottom style="double"/>
    </border>
    <border>
      <left style="hair">
        <color indexed="44"/>
      </left>
      <right>
        <color indexed="63"/>
      </right>
      <top style="thin"/>
      <bottom style="double"/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4" fillId="0" borderId="0" xfId="42" applyNumberFormat="1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/>
      <protection/>
    </xf>
    <xf numFmtId="0" fontId="1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167" fontId="0" fillId="2" borderId="0" xfId="42" applyNumberFormat="1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applyProtection="1">
      <alignment horizontal="centerContinuous"/>
      <protection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Alignment="1">
      <alignment/>
    </xf>
    <xf numFmtId="0" fontId="4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/>
      <protection/>
    </xf>
    <xf numFmtId="1" fontId="4" fillId="2" borderId="0" xfId="0" applyNumberFormat="1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/>
      <protection/>
    </xf>
    <xf numFmtId="37" fontId="4" fillId="2" borderId="0" xfId="0" applyNumberFormat="1" applyFont="1" applyFill="1" applyAlignment="1" applyProtection="1">
      <alignment horizontal="left"/>
      <protection/>
    </xf>
    <xf numFmtId="1" fontId="4" fillId="0" borderId="0" xfId="44" applyNumberFormat="1" applyFont="1" applyBorder="1" applyAlignment="1" applyProtection="1">
      <alignment/>
      <protection/>
    </xf>
    <xf numFmtId="0" fontId="8" fillId="16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6" fontId="0" fillId="2" borderId="0" xfId="0" applyNumberFormat="1" applyFont="1" applyFill="1" applyAlignment="1">
      <alignment/>
    </xf>
    <xf numFmtId="0" fontId="4" fillId="2" borderId="0" xfId="0" applyFont="1" applyFill="1" applyBorder="1" applyAlignment="1" applyProtection="1">
      <alignment horizontal="center"/>
      <protection/>
    </xf>
    <xf numFmtId="169" fontId="4" fillId="2" borderId="0" xfId="0" applyNumberFormat="1" applyFont="1" applyFill="1" applyAlignment="1">
      <alignment/>
    </xf>
    <xf numFmtId="0" fontId="4" fillId="16" borderId="0" xfId="0" applyFont="1" applyFill="1" applyAlignment="1">
      <alignment/>
    </xf>
    <xf numFmtId="169" fontId="4" fillId="16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37" fontId="4" fillId="2" borderId="0" xfId="0" applyNumberFormat="1" applyFont="1" applyFill="1" applyAlignment="1" applyProtection="1">
      <alignment/>
      <protection/>
    </xf>
    <xf numFmtId="0" fontId="4" fillId="2" borderId="0" xfId="0" applyFont="1" applyFill="1" applyAlignment="1" applyProtection="1" quotePrefix="1">
      <alignment horizontal="right"/>
      <protection/>
    </xf>
    <xf numFmtId="37" fontId="4" fillId="2" borderId="0" xfId="0" applyNumberFormat="1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 applyProtection="1">
      <alignment/>
      <protection/>
    </xf>
    <xf numFmtId="37" fontId="4" fillId="2" borderId="0" xfId="0" applyNumberFormat="1" applyFont="1" applyFill="1" applyBorder="1" applyAlignment="1" applyProtection="1">
      <alignment/>
      <protection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Continuous"/>
    </xf>
    <xf numFmtId="1" fontId="6" fillId="2" borderId="0" xfId="0" applyNumberFormat="1" applyFont="1" applyFill="1" applyBorder="1" applyAlignment="1">
      <alignment horizontal="centerContinuous"/>
    </xf>
    <xf numFmtId="0" fontId="6" fillId="2" borderId="0" xfId="0" applyFont="1" applyFill="1" applyAlignment="1">
      <alignment/>
    </xf>
    <xf numFmtId="0" fontId="6" fillId="2" borderId="0" xfId="0" applyFont="1" applyFill="1" applyAlignment="1" applyProtection="1">
      <alignment horizontal="center"/>
      <protection/>
    </xf>
    <xf numFmtId="1" fontId="6" fillId="2" borderId="0" xfId="0" applyNumberFormat="1" applyFont="1" applyFill="1" applyBorder="1" applyAlignment="1" applyProtection="1">
      <alignment horizontal="centerContinuous"/>
      <protection/>
    </xf>
    <xf numFmtId="0" fontId="6" fillId="2" borderId="10" xfId="0" applyFont="1" applyFill="1" applyBorder="1" applyAlignment="1" applyProtection="1">
      <alignment horizontal="center"/>
      <protection/>
    </xf>
    <xf numFmtId="1" fontId="6" fillId="2" borderId="10" xfId="0" applyNumberFormat="1" applyFont="1" applyFill="1" applyBorder="1" applyAlignment="1" applyProtection="1">
      <alignment horizontal="centerContinuous"/>
      <protection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applyProtection="1" quotePrefix="1">
      <alignment horizont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10" xfId="0" applyFont="1" applyFill="1" applyBorder="1" applyAlignment="1" applyProtection="1">
      <alignment horizontal="left"/>
      <protection/>
    </xf>
    <xf numFmtId="0" fontId="6" fillId="2" borderId="10" xfId="0" applyFont="1" applyFill="1" applyBorder="1" applyAlignment="1" applyProtection="1">
      <alignment horizontal="right"/>
      <protection/>
    </xf>
    <xf numFmtId="37" fontId="6" fillId="2" borderId="10" xfId="0" applyNumberFormat="1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3" fontId="0" fillId="2" borderId="0" xfId="42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0" xfId="42" applyNumberFormat="1" applyFon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1" fontId="0" fillId="2" borderId="0" xfId="42" applyNumberFormat="1" applyFont="1" applyFill="1" applyBorder="1" applyAlignment="1">
      <alignment horizontal="center"/>
    </xf>
    <xf numFmtId="41" fontId="0" fillId="2" borderId="0" xfId="42" applyNumberFormat="1" applyFont="1" applyFill="1" applyAlignment="1">
      <alignment/>
    </xf>
    <xf numFmtId="41" fontId="0" fillId="2" borderId="0" xfId="0" applyNumberFormat="1" applyFill="1" applyAlignment="1">
      <alignment/>
    </xf>
    <xf numFmtId="42" fontId="0" fillId="2" borderId="0" xfId="0" applyNumberFormat="1" applyFont="1" applyFill="1" applyAlignment="1">
      <alignment/>
    </xf>
    <xf numFmtId="37" fontId="6" fillId="2" borderId="0" xfId="0" applyNumberFormat="1" applyFont="1" applyFill="1" applyAlignment="1" applyProtection="1">
      <alignment horizontal="right"/>
      <protection/>
    </xf>
    <xf numFmtId="0" fontId="6" fillId="2" borderId="0" xfId="0" applyFont="1" applyFill="1" applyAlignment="1" applyProtection="1">
      <alignment/>
      <protection/>
    </xf>
    <xf numFmtId="37" fontId="6" fillId="2" borderId="0" xfId="0" applyNumberFormat="1" applyFont="1" applyFill="1" applyAlignment="1" applyProtection="1">
      <alignment/>
      <protection/>
    </xf>
    <xf numFmtId="37" fontId="6" fillId="2" borderId="0" xfId="0" applyNumberFormat="1" applyFont="1" applyFill="1" applyAlignment="1" applyProtection="1">
      <alignment horizontal="center"/>
      <protection/>
    </xf>
    <xf numFmtId="37" fontId="6" fillId="2" borderId="10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Border="1" applyAlignment="1">
      <alignment/>
    </xf>
    <xf numFmtId="169" fontId="4" fillId="7" borderId="11" xfId="44" applyNumberFormat="1" applyFont="1" applyFill="1" applyBorder="1" applyAlignment="1" applyProtection="1">
      <alignment/>
      <protection locked="0"/>
    </xf>
    <xf numFmtId="167" fontId="4" fillId="7" borderId="10" xfId="42" applyNumberFormat="1" applyFont="1" applyFill="1" applyBorder="1" applyAlignment="1" applyProtection="1">
      <alignment/>
      <protection locked="0"/>
    </xf>
    <xf numFmtId="169" fontId="4" fillId="7" borderId="12" xfId="0" applyNumberFormat="1" applyFont="1" applyFill="1" applyBorder="1" applyAlignment="1" applyProtection="1">
      <alignment/>
      <protection locked="0"/>
    </xf>
    <xf numFmtId="169" fontId="4" fillId="7" borderId="0" xfId="44" applyNumberFormat="1" applyFont="1" applyFill="1" applyAlignment="1" applyProtection="1">
      <alignment/>
      <protection locked="0"/>
    </xf>
    <xf numFmtId="169" fontId="4" fillId="7" borderId="13" xfId="0" applyNumberFormat="1" applyFont="1" applyFill="1" applyBorder="1" applyAlignment="1" applyProtection="1">
      <alignment/>
      <protection locked="0"/>
    </xf>
    <xf numFmtId="167" fontId="4" fillId="7" borderId="14" xfId="42" applyNumberFormat="1" applyFont="1" applyFill="1" applyBorder="1" applyAlignment="1" applyProtection="1">
      <alignment/>
      <protection locked="0"/>
    </xf>
    <xf numFmtId="169" fontId="4" fillId="7" borderId="15" xfId="0" applyNumberFormat="1" applyFont="1" applyFill="1" applyBorder="1" applyAlignment="1" applyProtection="1">
      <alignment/>
      <protection locked="0"/>
    </xf>
    <xf numFmtId="169" fontId="4" fillId="7" borderId="14" xfId="0" applyNumberFormat="1" applyFont="1" applyFill="1" applyBorder="1" applyAlignment="1" applyProtection="1">
      <alignment/>
      <protection locked="0"/>
    </xf>
    <xf numFmtId="169" fontId="4" fillId="7" borderId="15" xfId="44" applyNumberFormat="1" applyFont="1" applyFill="1" applyBorder="1" applyAlignment="1" applyProtection="1">
      <alignment/>
      <protection locked="0"/>
    </xf>
    <xf numFmtId="167" fontId="4" fillId="7" borderId="15" xfId="42" applyNumberFormat="1" applyFont="1" applyFill="1" applyBorder="1" applyAlignment="1" applyProtection="1">
      <alignment/>
      <protection locked="0"/>
    </xf>
    <xf numFmtId="167" fontId="4" fillId="7" borderId="16" xfId="42" applyNumberFormat="1" applyFont="1" applyFill="1" applyBorder="1" applyAlignment="1" applyProtection="1">
      <alignment/>
      <protection locked="0"/>
    </xf>
    <xf numFmtId="169" fontId="4" fillId="7" borderId="12" xfId="44" applyNumberFormat="1" applyFont="1" applyFill="1" applyBorder="1" applyAlignment="1" applyProtection="1">
      <alignment/>
      <protection locked="0"/>
    </xf>
    <xf numFmtId="169" fontId="4" fillId="7" borderId="17" xfId="44" applyNumberFormat="1" applyFont="1" applyFill="1" applyBorder="1" applyAlignment="1" applyProtection="1">
      <alignment/>
      <protection locked="0"/>
    </xf>
    <xf numFmtId="37" fontId="4" fillId="7" borderId="11" xfId="0" applyNumberFormat="1" applyFont="1" applyFill="1" applyBorder="1" applyAlignment="1" applyProtection="1">
      <alignment/>
      <protection locked="0"/>
    </xf>
    <xf numFmtId="37" fontId="4" fillId="7" borderId="18" xfId="0" applyNumberFormat="1" applyFont="1" applyFill="1" applyBorder="1" applyAlignment="1" applyProtection="1">
      <alignment/>
      <protection locked="0"/>
    </xf>
    <xf numFmtId="37" fontId="4" fillId="7" borderId="19" xfId="0" applyNumberFormat="1" applyFont="1" applyFill="1" applyBorder="1" applyAlignment="1" applyProtection="1">
      <alignment/>
      <protection locked="0"/>
    </xf>
    <xf numFmtId="37" fontId="4" fillId="7" borderId="14" xfId="0" applyNumberFormat="1" applyFont="1" applyFill="1" applyBorder="1" applyAlignment="1" applyProtection="1">
      <alignment/>
      <protection locked="0"/>
    </xf>
    <xf numFmtId="37" fontId="4" fillId="7" borderId="20" xfId="0" applyNumberFormat="1" applyFont="1" applyFill="1" applyBorder="1" applyAlignment="1" applyProtection="1">
      <alignment/>
      <protection locked="0"/>
    </xf>
    <xf numFmtId="37" fontId="4" fillId="7" borderId="15" xfId="0" applyNumberFormat="1" applyFont="1" applyFill="1" applyBorder="1" applyAlignment="1" applyProtection="1">
      <alignment/>
      <protection locked="0"/>
    </xf>
    <xf numFmtId="37" fontId="4" fillId="7" borderId="21" xfId="0" applyNumberFormat="1" applyFont="1" applyFill="1" applyBorder="1" applyAlignment="1" applyProtection="1">
      <alignment/>
      <protection locked="0"/>
    </xf>
    <xf numFmtId="37" fontId="4" fillId="7" borderId="22" xfId="0" applyNumberFormat="1" applyFont="1" applyFill="1" applyBorder="1" applyAlignment="1" applyProtection="1">
      <alignment/>
      <protection locked="0"/>
    </xf>
    <xf numFmtId="37" fontId="4" fillId="7" borderId="23" xfId="0" applyNumberFormat="1" applyFont="1" applyFill="1" applyBorder="1" applyAlignment="1" applyProtection="1">
      <alignment/>
      <protection locked="0"/>
    </xf>
    <xf numFmtId="37" fontId="4" fillId="7" borderId="24" xfId="0" applyNumberFormat="1" applyFont="1" applyFill="1" applyBorder="1" applyAlignment="1" applyProtection="1">
      <alignment/>
      <protection locked="0"/>
    </xf>
    <xf numFmtId="37" fontId="4" fillId="7" borderId="25" xfId="0" applyNumberFormat="1" applyFont="1" applyFill="1" applyBorder="1" applyAlignment="1" applyProtection="1">
      <alignment/>
      <protection locked="0"/>
    </xf>
    <xf numFmtId="37" fontId="4" fillId="7" borderId="26" xfId="0" applyNumberFormat="1" applyFont="1" applyFill="1" applyBorder="1" applyAlignment="1" applyProtection="1">
      <alignment/>
      <protection locked="0"/>
    </xf>
    <xf numFmtId="37" fontId="4" fillId="7" borderId="0" xfId="0" applyNumberFormat="1" applyFont="1" applyFill="1" applyAlignment="1" applyProtection="1">
      <alignment/>
      <protection locked="0"/>
    </xf>
    <xf numFmtId="37" fontId="4" fillId="7" borderId="13" xfId="0" applyNumberFormat="1" applyFont="1" applyFill="1" applyBorder="1" applyAlignment="1" applyProtection="1">
      <alignment horizontal="center"/>
      <protection locked="0"/>
    </xf>
    <xf numFmtId="37" fontId="4" fillId="7" borderId="15" xfId="0" applyNumberFormat="1" applyFont="1" applyFill="1" applyBorder="1" applyAlignment="1" applyProtection="1">
      <alignment horizontal="center"/>
      <protection locked="0"/>
    </xf>
    <xf numFmtId="37" fontId="4" fillId="7" borderId="10" xfId="0" applyNumberFormat="1" applyFont="1" applyFill="1" applyBorder="1" applyAlignment="1" applyProtection="1">
      <alignment/>
      <protection locked="0"/>
    </xf>
    <xf numFmtId="37" fontId="4" fillId="7" borderId="27" xfId="0" applyNumberFormat="1" applyFont="1" applyFill="1" applyBorder="1" applyAlignment="1" applyProtection="1">
      <alignment horizontal="center"/>
      <protection locked="0"/>
    </xf>
    <xf numFmtId="37" fontId="4" fillId="7" borderId="12" xfId="0" applyNumberFormat="1" applyFont="1" applyFill="1" applyBorder="1" applyAlignment="1" applyProtection="1">
      <alignment/>
      <protection locked="0"/>
    </xf>
    <xf numFmtId="37" fontId="4" fillId="7" borderId="26" xfId="0" applyNumberFormat="1" applyFont="1" applyFill="1" applyBorder="1" applyAlignment="1" applyProtection="1">
      <alignment horizontal="center"/>
      <protection locked="0"/>
    </xf>
    <xf numFmtId="37" fontId="4" fillId="7" borderId="28" xfId="0" applyNumberFormat="1" applyFont="1" applyFill="1" applyBorder="1" applyAlignment="1" applyProtection="1">
      <alignment/>
      <protection locked="0"/>
    </xf>
    <xf numFmtId="37" fontId="4" fillId="7" borderId="29" xfId="0" applyNumberFormat="1" applyFont="1" applyFill="1" applyBorder="1" applyAlignment="1" applyProtection="1">
      <alignment/>
      <protection locked="0"/>
    </xf>
    <xf numFmtId="37" fontId="4" fillId="7" borderId="30" xfId="0" applyNumberFormat="1" applyFont="1" applyFill="1" applyBorder="1" applyAlignment="1" applyProtection="1">
      <alignment/>
      <protection locked="0"/>
    </xf>
    <xf numFmtId="37" fontId="4" fillId="7" borderId="13" xfId="0" applyNumberFormat="1" applyFont="1" applyFill="1" applyBorder="1" applyAlignment="1" applyProtection="1">
      <alignment/>
      <protection locked="0"/>
    </xf>
    <xf numFmtId="0" fontId="4" fillId="7" borderId="20" xfId="0" applyFont="1" applyFill="1" applyBorder="1" applyAlignment="1" applyProtection="1">
      <alignment/>
      <protection locked="0"/>
    </xf>
    <xf numFmtId="37" fontId="4" fillId="7" borderId="31" xfId="0" applyNumberFormat="1" applyFont="1" applyFill="1" applyBorder="1" applyAlignment="1" applyProtection="1">
      <alignment/>
      <protection locked="0"/>
    </xf>
    <xf numFmtId="37" fontId="4" fillId="7" borderId="16" xfId="0" applyNumberFormat="1" applyFont="1" applyFill="1" applyBorder="1" applyAlignment="1" applyProtection="1">
      <alignment/>
      <protection locked="0"/>
    </xf>
    <xf numFmtId="0" fontId="4" fillId="7" borderId="14" xfId="0" applyFont="1" applyFill="1" applyBorder="1" applyAlignment="1" applyProtection="1">
      <alignment/>
      <protection locked="0"/>
    </xf>
    <xf numFmtId="37" fontId="4" fillId="7" borderId="17" xfId="0" applyNumberFormat="1" applyFont="1" applyFill="1" applyBorder="1" applyAlignment="1" applyProtection="1">
      <alignment/>
      <protection locked="0"/>
    </xf>
    <xf numFmtId="37" fontId="4" fillId="7" borderId="13" xfId="0" applyNumberFormat="1" applyFont="1" applyFill="1" applyBorder="1" applyAlignment="1" applyProtection="1">
      <alignment horizontal="centerContinuous"/>
      <protection locked="0"/>
    </xf>
    <xf numFmtId="37" fontId="4" fillId="7" borderId="15" xfId="0" applyNumberFormat="1" applyFont="1" applyFill="1" applyBorder="1" applyAlignment="1" applyProtection="1">
      <alignment horizontal="centerContinuous"/>
      <protection locked="0"/>
    </xf>
    <xf numFmtId="37" fontId="4" fillId="7" borderId="16" xfId="0" applyNumberFormat="1" applyFont="1" applyFill="1" applyBorder="1" applyAlignment="1" applyProtection="1">
      <alignment horizontal="centerContinuous"/>
      <protection locked="0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/>
    </xf>
    <xf numFmtId="1" fontId="4" fillId="0" borderId="0" xfId="0" applyNumberFormat="1" applyFont="1" applyBorder="1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 quotePrefix="1">
      <alignment/>
      <protection/>
    </xf>
    <xf numFmtId="0" fontId="4" fillId="2" borderId="0" xfId="0" applyFont="1" applyFill="1" applyBorder="1" applyAlignment="1">
      <alignment/>
    </xf>
    <xf numFmtId="0" fontId="8" fillId="2" borderId="32" xfId="0" applyFont="1" applyFill="1" applyBorder="1" applyAlignment="1">
      <alignment horizontal="center"/>
    </xf>
    <xf numFmtId="173" fontId="4" fillId="2" borderId="0" xfId="0" applyNumberFormat="1" applyFont="1" applyFill="1" applyAlignment="1" applyProtection="1">
      <alignment horizontal="center"/>
      <protection/>
    </xf>
    <xf numFmtId="173" fontId="4" fillId="2" borderId="0" xfId="0" applyNumberFormat="1" applyFont="1" applyFill="1" applyAlignment="1" applyProtection="1">
      <alignment/>
      <protection/>
    </xf>
    <xf numFmtId="0" fontId="4" fillId="7" borderId="30" xfId="0" applyFont="1" applyFill="1" applyBorder="1" applyAlignment="1" applyProtection="1">
      <alignment/>
      <protection locked="0"/>
    </xf>
    <xf numFmtId="39" fontId="4" fillId="2" borderId="0" xfId="0" applyNumberFormat="1" applyFont="1" applyFill="1" applyAlignment="1" applyProtection="1">
      <alignment horizontal="center"/>
      <protection/>
    </xf>
    <xf numFmtId="5" fontId="4" fillId="2" borderId="0" xfId="0" applyNumberFormat="1" applyFont="1" applyFill="1" applyAlignment="1" applyProtection="1">
      <alignment/>
      <protection/>
    </xf>
    <xf numFmtId="0" fontId="6" fillId="2" borderId="10" xfId="0" applyFont="1" applyFill="1" applyBorder="1" applyAlignment="1">
      <alignment/>
    </xf>
    <xf numFmtId="5" fontId="6" fillId="2" borderId="10" xfId="0" applyNumberFormat="1" applyFont="1" applyFill="1" applyBorder="1" applyAlignment="1" applyProtection="1">
      <alignment horizontal="right"/>
      <protection/>
    </xf>
    <xf numFmtId="37" fontId="6" fillId="2" borderId="1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 horizontal="center"/>
    </xf>
    <xf numFmtId="3" fontId="4" fillId="2" borderId="0" xfId="0" applyNumberFormat="1" applyFont="1" applyFill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7" fontId="4" fillId="7" borderId="33" xfId="0" applyNumberFormat="1" applyFont="1" applyFill="1" applyBorder="1" applyAlignment="1" applyProtection="1">
      <alignment/>
      <protection locked="0"/>
    </xf>
    <xf numFmtId="37" fontId="4" fillId="7" borderId="34" xfId="0" applyNumberFormat="1" applyFont="1" applyFill="1" applyBorder="1" applyAlignment="1" applyProtection="1">
      <alignment/>
      <protection locked="0"/>
    </xf>
    <xf numFmtId="0" fontId="4" fillId="7" borderId="0" xfId="0" applyFont="1" applyFill="1" applyAlignment="1" applyProtection="1">
      <alignment/>
      <protection locked="0"/>
    </xf>
    <xf numFmtId="37" fontId="4" fillId="2" borderId="0" xfId="0" applyNumberFormat="1" applyFont="1" applyFill="1" applyAlignment="1">
      <alignment/>
    </xf>
    <xf numFmtId="37" fontId="6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37" fontId="4" fillId="2" borderId="0" xfId="0" applyNumberFormat="1" applyFont="1" applyFill="1" applyBorder="1" applyAlignment="1" applyProtection="1">
      <alignment horizontal="center"/>
      <protection/>
    </xf>
    <xf numFmtId="37" fontId="4" fillId="7" borderId="33" xfId="0" applyNumberFormat="1" applyFont="1" applyFill="1" applyBorder="1" applyAlignment="1" applyProtection="1">
      <alignment horizontal="center"/>
      <protection locked="0"/>
    </xf>
    <xf numFmtId="37" fontId="4" fillId="7" borderId="34" xfId="0" applyNumberFormat="1" applyFont="1" applyFill="1" applyBorder="1" applyAlignment="1" applyProtection="1">
      <alignment horizontal="center"/>
      <protection locked="0"/>
    </xf>
    <xf numFmtId="37" fontId="4" fillId="7" borderId="33" xfId="0" applyNumberFormat="1" applyFont="1" applyFill="1" applyBorder="1" applyAlignment="1" applyProtection="1">
      <alignment horizontal="centerContinuous"/>
      <protection locked="0"/>
    </xf>
    <xf numFmtId="0" fontId="4" fillId="2" borderId="0" xfId="0" applyFont="1" applyFill="1" applyBorder="1" applyAlignment="1" applyProtection="1">
      <alignment horizontal="right"/>
      <protection/>
    </xf>
    <xf numFmtId="37" fontId="4" fillId="7" borderId="0" xfId="0" applyNumberFormat="1" applyFont="1" applyFill="1" applyBorder="1" applyAlignment="1" applyProtection="1">
      <alignment horizontal="center"/>
      <protection locked="0"/>
    </xf>
    <xf numFmtId="37" fontId="4" fillId="7" borderId="28" xfId="0" applyNumberFormat="1" applyFont="1" applyFill="1" applyBorder="1" applyAlignment="1" applyProtection="1">
      <alignment horizontal="center"/>
      <protection locked="0"/>
    </xf>
    <xf numFmtId="37" fontId="4" fillId="7" borderId="0" xfId="0" applyNumberFormat="1" applyFont="1" applyFill="1" applyBorder="1" applyAlignment="1" applyProtection="1">
      <alignment horizontal="centerContinuous"/>
      <protection locked="0"/>
    </xf>
    <xf numFmtId="39" fontId="4" fillId="2" borderId="0" xfId="0" applyNumberFormat="1" applyFont="1" applyFill="1" applyAlignment="1" applyProtection="1">
      <alignment/>
      <protection/>
    </xf>
    <xf numFmtId="39" fontId="6" fillId="2" borderId="0" xfId="0" applyNumberFormat="1" applyFont="1" applyFill="1" applyAlignment="1" applyProtection="1">
      <alignment/>
      <protection/>
    </xf>
    <xf numFmtId="39" fontId="6" fillId="2" borderId="10" xfId="0" applyNumberFormat="1" applyFont="1" applyFill="1" applyBorder="1" applyAlignment="1" applyProtection="1">
      <alignment horizontal="center"/>
      <protection/>
    </xf>
    <xf numFmtId="37" fontId="4" fillId="7" borderId="2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37" fontId="4" fillId="7" borderId="33" xfId="0" applyNumberFormat="1" applyFont="1" applyFill="1" applyBorder="1" applyAlignment="1" applyProtection="1">
      <alignment horizontal="right"/>
      <protection locked="0"/>
    </xf>
    <xf numFmtId="0" fontId="6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" fontId="6" fillId="2" borderId="0" xfId="0" applyNumberFormat="1" applyFont="1" applyFill="1" applyAlignment="1" applyProtection="1" quotePrefix="1">
      <alignment horizontal="center"/>
      <protection/>
    </xf>
    <xf numFmtId="0" fontId="6" fillId="0" borderId="0" xfId="0" applyFont="1" applyBorder="1" applyAlignment="1" applyProtection="1" quotePrefix="1">
      <alignment horizontal="left"/>
      <protection/>
    </xf>
    <xf numFmtId="0" fontId="6" fillId="0" borderId="0" xfId="0" applyFont="1" applyAlignment="1" applyProtection="1">
      <alignment horizontal="left"/>
      <protection locked="0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center"/>
      <protection/>
    </xf>
    <xf numFmtId="0" fontId="0" fillId="0" borderId="0" xfId="0" applyFont="1" applyAlignment="1">
      <alignment horizontal="left"/>
    </xf>
    <xf numFmtId="167" fontId="4" fillId="7" borderId="11" xfId="42" applyNumberFormat="1" applyFont="1" applyFill="1" applyBorder="1" applyAlignment="1" applyProtection="1">
      <alignment/>
      <protection locked="0"/>
    </xf>
    <xf numFmtId="167" fontId="4" fillId="7" borderId="19" xfId="42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4"/>
  <sheetViews>
    <sheetView showGridLines="0" tabSelected="1" zoomScalePageLayoutView="0" workbookViewId="0" topLeftCell="A1">
      <selection activeCell="F1" sqref="F1"/>
    </sheetView>
  </sheetViews>
  <sheetFormatPr defaultColWidth="9.140625" defaultRowHeight="12.75"/>
  <cols>
    <col min="1" max="1" width="7.00390625" style="3" customWidth="1"/>
    <col min="2" max="4" width="12.7109375" style="3" customWidth="1"/>
    <col min="5" max="5" width="13.7109375" style="3" customWidth="1"/>
    <col min="6" max="6" width="12.8515625" style="3" customWidth="1"/>
    <col min="7" max="11" width="12.7109375" style="3" customWidth="1"/>
    <col min="12" max="12" width="2.7109375" style="3" customWidth="1"/>
    <col min="13" max="34" width="12.7109375" style="3" customWidth="1"/>
    <col min="35" max="16384" width="9.140625" style="3" customWidth="1"/>
  </cols>
  <sheetData>
    <row r="1" spans="5:21" s="1" customFormat="1" ht="12">
      <c r="E1" s="121" t="s">
        <v>159</v>
      </c>
      <c r="F1" s="122"/>
      <c r="G1" s="158"/>
      <c r="H1" s="123"/>
      <c r="U1" s="7"/>
    </row>
    <row r="2" spans="5:21" s="1" customFormat="1" ht="12">
      <c r="E2" s="121" t="s">
        <v>1</v>
      </c>
      <c r="F2" s="164"/>
      <c r="G2" s="164"/>
      <c r="H2" s="123"/>
      <c r="U2" s="124"/>
    </row>
    <row r="3" spans="5:21" s="1" customFormat="1" ht="12">
      <c r="E3" s="125"/>
      <c r="F3" s="163" t="s">
        <v>165</v>
      </c>
      <c r="G3" s="163"/>
      <c r="H3" s="126"/>
      <c r="U3" s="124"/>
    </row>
    <row r="4" s="1" customFormat="1" ht="12">
      <c r="U4" s="124"/>
    </row>
    <row r="5" spans="1:10" s="1" customFormat="1" ht="12">
      <c r="A5" s="15" t="s">
        <v>121</v>
      </c>
      <c r="B5" s="42"/>
      <c r="C5" s="42"/>
      <c r="D5" s="42"/>
      <c r="E5" s="42"/>
      <c r="F5" s="42"/>
      <c r="G5" s="43"/>
      <c r="H5" s="17"/>
      <c r="I5" s="7"/>
      <c r="J5" s="7"/>
    </row>
    <row r="6" spans="1:10" s="1" customFormat="1" ht="12">
      <c r="A6" s="15" t="s">
        <v>20</v>
      </c>
      <c r="B6" s="42"/>
      <c r="C6" s="42"/>
      <c r="D6" s="42"/>
      <c r="E6" s="42"/>
      <c r="F6" s="42"/>
      <c r="G6" s="43"/>
      <c r="H6" s="17"/>
      <c r="I6" s="7"/>
      <c r="J6" s="7"/>
    </row>
    <row r="7" spans="1:10" s="1" customFormat="1" ht="12">
      <c r="A7" s="44"/>
      <c r="B7" s="44"/>
      <c r="C7" s="44"/>
      <c r="D7" s="44"/>
      <c r="E7" s="44"/>
      <c r="F7" s="44"/>
      <c r="G7" s="43" t="s">
        <v>109</v>
      </c>
      <c r="H7" s="17"/>
      <c r="I7" s="7"/>
      <c r="J7" s="7"/>
    </row>
    <row r="8" spans="1:10" s="1" customFormat="1" ht="12">
      <c r="A8" s="44"/>
      <c r="B8" s="44"/>
      <c r="C8" s="44"/>
      <c r="D8" s="45" t="s">
        <v>24</v>
      </c>
      <c r="E8" s="45"/>
      <c r="F8" s="45" t="s">
        <v>156</v>
      </c>
      <c r="G8" s="46" t="s">
        <v>33</v>
      </c>
      <c r="H8" s="17"/>
      <c r="I8" s="7"/>
      <c r="J8" s="7"/>
    </row>
    <row r="9" spans="1:10" s="1" customFormat="1" ht="12">
      <c r="A9" s="47" t="s">
        <v>6</v>
      </c>
      <c r="B9" s="47" t="s">
        <v>30</v>
      </c>
      <c r="C9" s="47"/>
      <c r="D9" s="47" t="s">
        <v>10</v>
      </c>
      <c r="E9" s="47" t="s">
        <v>147</v>
      </c>
      <c r="F9" s="47" t="s">
        <v>113</v>
      </c>
      <c r="G9" s="48" t="s">
        <v>110</v>
      </c>
      <c r="H9" s="17"/>
      <c r="I9" s="7"/>
      <c r="J9" s="7"/>
    </row>
    <row r="10" spans="1:10" s="1" customFormat="1" ht="12">
      <c r="A10" s="19" t="s">
        <v>83</v>
      </c>
      <c r="B10" s="20" t="s">
        <v>124</v>
      </c>
      <c r="C10" s="20"/>
      <c r="D10" s="21">
        <v>854</v>
      </c>
      <c r="E10" s="120" t="s">
        <v>148</v>
      </c>
      <c r="F10" s="101"/>
      <c r="G10" s="102"/>
      <c r="H10" s="17"/>
      <c r="I10" s="7"/>
      <c r="J10" s="7"/>
    </row>
    <row r="11" spans="1:10" s="1" customFormat="1" ht="12">
      <c r="A11" s="22">
        <v>3</v>
      </c>
      <c r="B11" s="23" t="s">
        <v>127</v>
      </c>
      <c r="C11" s="23"/>
      <c r="D11" s="21">
        <v>855</v>
      </c>
      <c r="E11" s="120" t="s">
        <v>148</v>
      </c>
      <c r="F11" s="92"/>
      <c r="G11" s="103"/>
      <c r="H11" s="17"/>
      <c r="I11" s="7"/>
      <c r="J11" s="24"/>
    </row>
    <row r="12" spans="1:10" s="1" customFormat="1" ht="12">
      <c r="A12" s="22">
        <v>10</v>
      </c>
      <c r="B12" s="23" t="s">
        <v>130</v>
      </c>
      <c r="C12" s="23"/>
      <c r="D12" s="21">
        <v>856</v>
      </c>
      <c r="E12" s="120" t="s">
        <v>148</v>
      </c>
      <c r="F12" s="92"/>
      <c r="G12" s="103"/>
      <c r="H12" s="17"/>
      <c r="I12" s="7"/>
      <c r="J12" s="7"/>
    </row>
    <row r="13" spans="1:10" s="1" customFormat="1" ht="12">
      <c r="A13" s="22">
        <v>27</v>
      </c>
      <c r="B13" s="20" t="s">
        <v>130</v>
      </c>
      <c r="C13" s="20"/>
      <c r="D13" s="21">
        <v>857</v>
      </c>
      <c r="E13" s="120" t="s">
        <v>148</v>
      </c>
      <c r="F13" s="92"/>
      <c r="G13" s="103"/>
      <c r="H13" s="17"/>
      <c r="I13" s="7"/>
      <c r="J13" s="7"/>
    </row>
    <row r="14" spans="1:10" s="1" customFormat="1" ht="12">
      <c r="A14" s="22">
        <v>28</v>
      </c>
      <c r="B14" s="20" t="s">
        <v>127</v>
      </c>
      <c r="C14" s="20"/>
      <c r="D14" s="21">
        <v>858</v>
      </c>
      <c r="E14" s="120" t="s">
        <v>148</v>
      </c>
      <c r="F14" s="104"/>
      <c r="G14" s="105"/>
      <c r="H14" s="17"/>
      <c r="I14" s="7"/>
      <c r="J14" s="7"/>
    </row>
    <row r="15" spans="1:10" s="1" customFormat="1" ht="12.75" thickBot="1">
      <c r="A15" s="22">
        <v>31</v>
      </c>
      <c r="B15" s="20" t="s">
        <v>93</v>
      </c>
      <c r="C15" s="20"/>
      <c r="D15" s="17"/>
      <c r="E15" s="17"/>
      <c r="F15" s="106"/>
      <c r="G15" s="107"/>
      <c r="H15" s="127"/>
      <c r="I15" s="7"/>
      <c r="J15" s="7"/>
    </row>
    <row r="16" spans="1:10" s="1" customFormat="1" ht="12.75" thickTop="1">
      <c r="A16" s="22"/>
      <c r="B16" s="22"/>
      <c r="C16" s="22"/>
      <c r="D16" s="22"/>
      <c r="E16" s="22"/>
      <c r="F16" s="41">
        <f>IF(F15="","",IF(F15=48825,"Correct!","Try again!"))</f>
      </c>
      <c r="G16" s="128">
        <f>IF(G15="","",IF(G15=23300,"Correct!","Try again!"))</f>
      </c>
      <c r="H16" s="38"/>
      <c r="I16" s="7"/>
      <c r="J16" s="7"/>
    </row>
    <row r="17" spans="1:6" s="1" customFormat="1" ht="12">
      <c r="A17" s="7"/>
      <c r="B17" s="7"/>
      <c r="C17" s="7"/>
      <c r="D17" s="7"/>
      <c r="E17" s="7"/>
      <c r="F17" s="7"/>
    </row>
    <row r="18" spans="1:12" s="1" customFormat="1" ht="12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7"/>
      <c r="L18" s="17"/>
    </row>
    <row r="19" spans="1:12" s="1" customFormat="1" ht="12">
      <c r="A19" s="160" t="s">
        <v>121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7"/>
      <c r="L19" s="17"/>
    </row>
    <row r="20" spans="1:12" s="1" customFormat="1" ht="12">
      <c r="A20" s="165" t="s">
        <v>47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7"/>
      <c r="L20" s="17"/>
    </row>
    <row r="21" spans="1:12" s="1" customFormat="1" ht="12">
      <c r="A21" s="44"/>
      <c r="B21" s="44"/>
      <c r="C21" s="44"/>
      <c r="D21" s="45"/>
      <c r="E21" s="44"/>
      <c r="F21" s="45"/>
      <c r="G21" s="45" t="s">
        <v>26</v>
      </c>
      <c r="H21" s="45"/>
      <c r="I21" s="45" t="s">
        <v>48</v>
      </c>
      <c r="J21" s="50" t="s">
        <v>27</v>
      </c>
      <c r="K21" s="17"/>
      <c r="L21" s="17"/>
    </row>
    <row r="22" spans="1:12" s="1" customFormat="1" ht="12">
      <c r="A22" s="51"/>
      <c r="B22" s="51"/>
      <c r="C22" s="51"/>
      <c r="D22" s="52" t="s">
        <v>24</v>
      </c>
      <c r="E22" s="51"/>
      <c r="F22" s="45"/>
      <c r="G22" s="51" t="s">
        <v>49</v>
      </c>
      <c r="H22" s="51" t="s">
        <v>69</v>
      </c>
      <c r="I22" s="51" t="s">
        <v>51</v>
      </c>
      <c r="J22" s="51" t="s">
        <v>26</v>
      </c>
      <c r="K22" s="17"/>
      <c r="L22" s="17"/>
    </row>
    <row r="23" spans="1:12" s="1" customFormat="1" ht="12">
      <c r="A23" s="53" t="s">
        <v>6</v>
      </c>
      <c r="B23" s="53" t="s">
        <v>53</v>
      </c>
      <c r="C23" s="53"/>
      <c r="D23" s="54" t="s">
        <v>6</v>
      </c>
      <c r="E23" s="54" t="s">
        <v>11</v>
      </c>
      <c r="F23" s="47" t="s">
        <v>147</v>
      </c>
      <c r="G23" s="55" t="s">
        <v>34</v>
      </c>
      <c r="H23" s="55" t="s">
        <v>33</v>
      </c>
      <c r="I23" s="55" t="s">
        <v>33</v>
      </c>
      <c r="J23" s="55" t="s">
        <v>33</v>
      </c>
      <c r="K23" s="17"/>
      <c r="L23" s="17"/>
    </row>
    <row r="24" spans="1:12" s="1" customFormat="1" ht="12">
      <c r="A24" s="19" t="s">
        <v>73</v>
      </c>
      <c r="B24" s="20" t="s">
        <v>122</v>
      </c>
      <c r="C24" s="20"/>
      <c r="D24" s="34" t="s">
        <v>116</v>
      </c>
      <c r="E24" s="19" t="s">
        <v>74</v>
      </c>
      <c r="F24" s="120" t="s">
        <v>148</v>
      </c>
      <c r="G24" s="89"/>
      <c r="H24" s="90"/>
      <c r="I24" s="89"/>
      <c r="J24" s="91"/>
      <c r="K24" s="17"/>
      <c r="L24" s="17"/>
    </row>
    <row r="25" spans="1:12" s="1" customFormat="1" ht="12">
      <c r="A25" s="22">
        <v>3</v>
      </c>
      <c r="B25" s="20" t="s">
        <v>125</v>
      </c>
      <c r="C25" s="20"/>
      <c r="D25" s="19" t="s">
        <v>98</v>
      </c>
      <c r="E25" s="19" t="s">
        <v>107</v>
      </c>
      <c r="F25" s="120" t="s">
        <v>148</v>
      </c>
      <c r="G25" s="92"/>
      <c r="H25" s="93"/>
      <c r="I25" s="92"/>
      <c r="J25" s="94"/>
      <c r="K25" s="17"/>
      <c r="L25" s="17"/>
    </row>
    <row r="26" spans="1:12" s="1" customFormat="1" ht="12">
      <c r="A26" s="22">
        <v>9</v>
      </c>
      <c r="B26" s="20" t="s">
        <v>139</v>
      </c>
      <c r="C26" s="20"/>
      <c r="D26" s="19" t="s">
        <v>99</v>
      </c>
      <c r="E26" s="19" t="s">
        <v>107</v>
      </c>
      <c r="F26" s="37" t="s">
        <v>155</v>
      </c>
      <c r="G26" s="92"/>
      <c r="H26" s="93"/>
      <c r="I26" s="92"/>
      <c r="J26" s="94"/>
      <c r="K26" s="17"/>
      <c r="L26" s="17"/>
    </row>
    <row r="27" spans="1:12" s="1" customFormat="1" ht="12">
      <c r="A27" s="22">
        <v>14</v>
      </c>
      <c r="B27" s="20" t="s">
        <v>131</v>
      </c>
      <c r="C27" s="20"/>
      <c r="D27" s="19" t="s">
        <v>100</v>
      </c>
      <c r="E27" s="19" t="s">
        <v>14</v>
      </c>
      <c r="F27" s="120" t="s">
        <v>148</v>
      </c>
      <c r="G27" s="92"/>
      <c r="H27" s="93"/>
      <c r="I27" s="92"/>
      <c r="J27" s="94"/>
      <c r="K27" s="17"/>
      <c r="L27" s="17"/>
    </row>
    <row r="28" spans="1:12" s="1" customFormat="1" ht="12">
      <c r="A28" s="22">
        <v>16</v>
      </c>
      <c r="B28" s="20" t="s">
        <v>138</v>
      </c>
      <c r="C28" s="20"/>
      <c r="D28" s="19" t="s">
        <v>101</v>
      </c>
      <c r="E28" s="19" t="s">
        <v>107</v>
      </c>
      <c r="F28" s="120" t="s">
        <v>149</v>
      </c>
      <c r="G28" s="95"/>
      <c r="H28" s="96"/>
      <c r="I28" s="95"/>
      <c r="J28" s="97"/>
      <c r="K28" s="17"/>
      <c r="L28" s="17"/>
    </row>
    <row r="29" spans="1:12" s="1" customFormat="1" ht="12.75" thickBot="1">
      <c r="A29" s="22">
        <v>31</v>
      </c>
      <c r="B29" s="20" t="s">
        <v>43</v>
      </c>
      <c r="C29" s="20"/>
      <c r="D29" s="19"/>
      <c r="E29" s="19"/>
      <c r="F29" s="18"/>
      <c r="G29" s="98"/>
      <c r="H29" s="99"/>
      <c r="I29" s="98"/>
      <c r="J29" s="100"/>
      <c r="K29" s="17"/>
      <c r="L29" s="17"/>
    </row>
    <row r="30" spans="1:12" s="1" customFormat="1" ht="12.75" thickTop="1">
      <c r="A30" s="17"/>
      <c r="B30" s="17"/>
      <c r="C30" s="17"/>
      <c r="D30" s="17"/>
      <c r="E30" s="17"/>
      <c r="F30" s="17"/>
      <c r="G30" s="41">
        <f>IF(G29="","",IF(G29=97865,"Correct!","Try again!"))</f>
      </c>
      <c r="H30" s="41">
        <f>IF(H29="","",IF(H29=74225,"Correct!","Try again!"))</f>
      </c>
      <c r="I30" s="41">
        <f>IF(I29="","",IF(I29=1120,"Correct!","Try again!"))</f>
      </c>
      <c r="J30" s="41">
        <f>IF(J29="","",IF(J29=22520,"Correct!","Try again!"))</f>
      </c>
      <c r="K30" s="17"/>
      <c r="L30" s="17"/>
    </row>
    <row r="31" spans="1:12" s="1" customFormat="1" ht="12">
      <c r="A31" s="75"/>
      <c r="B31" s="75"/>
      <c r="C31" s="75"/>
      <c r="D31" s="75"/>
      <c r="E31" s="75"/>
      <c r="F31" s="75"/>
      <c r="G31" s="25"/>
      <c r="H31" s="25"/>
      <c r="I31" s="25"/>
      <c r="J31" s="25"/>
      <c r="K31" s="75"/>
      <c r="L31" s="75"/>
    </row>
    <row r="32" spans="1:12" s="1" customFormat="1" ht="12">
      <c r="A32" s="160" t="s">
        <v>121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7"/>
    </row>
    <row r="33" spans="1:12" s="1" customFormat="1" ht="12">
      <c r="A33" s="160" t="s">
        <v>21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7"/>
    </row>
    <row r="34" spans="1:12" s="1" customFormat="1" ht="1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8"/>
      <c r="L34" s="17"/>
    </row>
    <row r="35" spans="1:12" s="1" customFormat="1" ht="12">
      <c r="A35" s="44"/>
      <c r="B35" s="44"/>
      <c r="C35" s="44"/>
      <c r="D35" s="44"/>
      <c r="E35" s="44"/>
      <c r="F35" s="44"/>
      <c r="G35" s="45" t="s">
        <v>25</v>
      </c>
      <c r="H35" s="45" t="s">
        <v>26</v>
      </c>
      <c r="I35" s="44"/>
      <c r="J35" s="45" t="s">
        <v>27</v>
      </c>
      <c r="K35" s="43" t="s">
        <v>109</v>
      </c>
      <c r="L35" s="17"/>
    </row>
    <row r="36" spans="1:12" s="1" customFormat="1" ht="12">
      <c r="A36" s="44"/>
      <c r="B36" s="44"/>
      <c r="C36" s="44"/>
      <c r="D36" s="44"/>
      <c r="E36" s="45"/>
      <c r="F36" s="45" t="s">
        <v>28</v>
      </c>
      <c r="G36" s="45" t="s">
        <v>31</v>
      </c>
      <c r="H36" s="45" t="s">
        <v>32</v>
      </c>
      <c r="I36" s="45" t="s">
        <v>25</v>
      </c>
      <c r="J36" s="45" t="s">
        <v>26</v>
      </c>
      <c r="K36" s="46" t="s">
        <v>33</v>
      </c>
      <c r="L36" s="17"/>
    </row>
    <row r="37" spans="1:12" s="1" customFormat="1" ht="12">
      <c r="A37" s="47" t="s">
        <v>6</v>
      </c>
      <c r="B37" s="47" t="s">
        <v>36</v>
      </c>
      <c r="C37" s="47"/>
      <c r="D37" s="53" t="s">
        <v>37</v>
      </c>
      <c r="E37" s="47" t="s">
        <v>147</v>
      </c>
      <c r="F37" s="47" t="s">
        <v>33</v>
      </c>
      <c r="G37" s="47" t="s">
        <v>33</v>
      </c>
      <c r="H37" s="47" t="s">
        <v>34</v>
      </c>
      <c r="I37" s="47" t="s">
        <v>34</v>
      </c>
      <c r="J37" s="47" t="s">
        <v>34</v>
      </c>
      <c r="K37" s="48" t="s">
        <v>110</v>
      </c>
      <c r="L37" s="17"/>
    </row>
    <row r="38" spans="1:12" s="1" customFormat="1" ht="12">
      <c r="A38" s="19" t="s">
        <v>85</v>
      </c>
      <c r="B38" s="20" t="s">
        <v>157</v>
      </c>
      <c r="C38" s="20"/>
      <c r="D38" s="20" t="s">
        <v>87</v>
      </c>
      <c r="E38" s="129">
        <v>251</v>
      </c>
      <c r="F38" s="101"/>
      <c r="G38" s="110"/>
      <c r="H38" s="101"/>
      <c r="I38" s="110"/>
      <c r="J38" s="101"/>
      <c r="K38" s="117"/>
      <c r="L38" s="17"/>
    </row>
    <row r="39" spans="1:12" s="1" customFormat="1" ht="12">
      <c r="A39" s="19">
        <v>12</v>
      </c>
      <c r="B39" s="20" t="s">
        <v>124</v>
      </c>
      <c r="C39" s="20"/>
      <c r="D39" s="20" t="s">
        <v>90</v>
      </c>
      <c r="E39" s="120" t="s">
        <v>148</v>
      </c>
      <c r="F39" s="92"/>
      <c r="G39" s="93"/>
      <c r="H39" s="92"/>
      <c r="I39" s="93"/>
      <c r="J39" s="92"/>
      <c r="K39" s="118"/>
      <c r="L39" s="17"/>
    </row>
    <row r="40" spans="1:12" s="1" customFormat="1" ht="12">
      <c r="A40" s="19">
        <v>13</v>
      </c>
      <c r="B40" s="20" t="s">
        <v>127</v>
      </c>
      <c r="C40" s="20"/>
      <c r="D40" s="20" t="s">
        <v>91</v>
      </c>
      <c r="E40" s="120" t="s">
        <v>148</v>
      </c>
      <c r="F40" s="92"/>
      <c r="G40" s="93"/>
      <c r="H40" s="92"/>
      <c r="I40" s="93"/>
      <c r="J40" s="92"/>
      <c r="K40" s="118"/>
      <c r="L40" s="17"/>
    </row>
    <row r="41" spans="1:12" s="1" customFormat="1" ht="12">
      <c r="A41" s="19">
        <v>15</v>
      </c>
      <c r="B41" s="20" t="s">
        <v>25</v>
      </c>
      <c r="C41" s="20"/>
      <c r="D41" s="20" t="s">
        <v>40</v>
      </c>
      <c r="E41" s="120" t="s">
        <v>148</v>
      </c>
      <c r="F41" s="92"/>
      <c r="G41" s="93"/>
      <c r="H41" s="92"/>
      <c r="I41" s="93"/>
      <c r="J41" s="92"/>
      <c r="K41" s="118"/>
      <c r="L41" s="17"/>
    </row>
    <row r="42" spans="1:12" s="1" customFormat="1" ht="12">
      <c r="A42" s="19">
        <v>20</v>
      </c>
      <c r="B42" s="20" t="s">
        <v>130</v>
      </c>
      <c r="C42" s="20"/>
      <c r="D42" s="20" t="s">
        <v>94</v>
      </c>
      <c r="E42" s="120" t="s">
        <v>148</v>
      </c>
      <c r="F42" s="92"/>
      <c r="G42" s="93"/>
      <c r="H42" s="92"/>
      <c r="I42" s="93"/>
      <c r="J42" s="92"/>
      <c r="K42" s="94"/>
      <c r="L42" s="17"/>
    </row>
    <row r="43" spans="1:12" s="1" customFormat="1" ht="12">
      <c r="A43" s="19">
        <v>31</v>
      </c>
      <c r="B43" s="20" t="s">
        <v>25</v>
      </c>
      <c r="C43" s="20"/>
      <c r="D43" s="20" t="s">
        <v>40</v>
      </c>
      <c r="E43" s="120" t="s">
        <v>148</v>
      </c>
      <c r="F43" s="104"/>
      <c r="G43" s="113"/>
      <c r="H43" s="104"/>
      <c r="I43" s="113"/>
      <c r="J43" s="104"/>
      <c r="K43" s="119"/>
      <c r="L43" s="17"/>
    </row>
    <row r="44" spans="1:12" s="1" customFormat="1" ht="12.75" thickBot="1">
      <c r="A44" s="19">
        <v>31</v>
      </c>
      <c r="B44" s="20" t="s">
        <v>43</v>
      </c>
      <c r="C44" s="20"/>
      <c r="D44" s="17"/>
      <c r="E44" s="130"/>
      <c r="F44" s="106"/>
      <c r="G44" s="109"/>
      <c r="H44" s="106"/>
      <c r="I44" s="109"/>
      <c r="J44" s="106"/>
      <c r="K44" s="157"/>
      <c r="L44" s="17"/>
    </row>
    <row r="45" spans="1:12" s="1" customFormat="1" ht="12.75" thickTop="1">
      <c r="A45" s="17"/>
      <c r="B45" s="17"/>
      <c r="C45" s="17"/>
      <c r="D45" s="17"/>
      <c r="E45" s="17"/>
      <c r="F45" s="41">
        <f>IF(F44="","",IF(F44=440278,"Correct!","Try again!"))</f>
      </c>
      <c r="G45" s="41">
        <f>IF(G44="","",IF(G44=592,"Correct!","Try again!"))</f>
      </c>
      <c r="H45" s="41">
        <f>IF(H44="","",IF(H44=29600,"Correct!","Try again!"))</f>
      </c>
      <c r="I45" s="41">
        <f>IF(I44="","",IF(I44=339270,"Correct!","Try again!"))</f>
      </c>
      <c r="J45" s="41">
        <f>IF(J44="","",IF(J44=72000,"Correct!","Try again!"))</f>
      </c>
      <c r="K45" s="41">
        <f>IF(K44="","",IF(K44=281000,"Correct!","Try again!"))</f>
      </c>
      <c r="L45" s="17"/>
    </row>
    <row r="46" spans="1:11" s="1" customFormat="1" ht="12">
      <c r="A46" s="7"/>
      <c r="B46" s="7"/>
      <c r="C46" s="7"/>
      <c r="D46" s="7"/>
      <c r="E46" s="7"/>
      <c r="F46" s="7"/>
      <c r="G46" s="7"/>
      <c r="I46" s="7"/>
      <c r="J46" s="7"/>
      <c r="K46" s="6"/>
    </row>
    <row r="47" spans="1:12" s="1" customFormat="1" ht="12">
      <c r="A47" s="160" t="s">
        <v>121</v>
      </c>
      <c r="B47" s="160"/>
      <c r="C47" s="160"/>
      <c r="D47" s="160"/>
      <c r="E47" s="160"/>
      <c r="F47" s="160"/>
      <c r="G47" s="160"/>
      <c r="H47" s="160"/>
      <c r="I47" s="160"/>
      <c r="J47" s="160"/>
      <c r="K47" s="39"/>
      <c r="L47" s="17"/>
    </row>
    <row r="48" spans="1:12" s="1" customFormat="1" ht="12">
      <c r="A48" s="160" t="s">
        <v>54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7"/>
      <c r="L48" s="17"/>
    </row>
    <row r="49" spans="1:12" s="1" customFormat="1" ht="1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8"/>
      <c r="L49" s="17"/>
    </row>
    <row r="50" spans="1:12" s="1" customFormat="1" ht="12">
      <c r="A50" s="44"/>
      <c r="B50" s="44"/>
      <c r="C50" s="44"/>
      <c r="D50" s="44"/>
      <c r="E50" s="44"/>
      <c r="F50" s="44"/>
      <c r="G50" s="44"/>
      <c r="H50" s="45"/>
      <c r="I50" s="45" t="s">
        <v>27</v>
      </c>
      <c r="J50" s="45" t="s">
        <v>55</v>
      </c>
      <c r="K50" s="18"/>
      <c r="L50" s="17"/>
    </row>
    <row r="51" spans="1:12" s="1" customFormat="1" ht="12">
      <c r="A51" s="44"/>
      <c r="B51" s="45" t="s">
        <v>4</v>
      </c>
      <c r="C51" s="45"/>
      <c r="D51" s="44"/>
      <c r="E51" s="45" t="s">
        <v>53</v>
      </c>
      <c r="F51" s="45"/>
      <c r="G51" s="45" t="s">
        <v>28</v>
      </c>
      <c r="H51" s="45" t="s">
        <v>69</v>
      </c>
      <c r="I51" s="45" t="s">
        <v>55</v>
      </c>
      <c r="J51" s="45" t="s">
        <v>56</v>
      </c>
      <c r="K51" s="28"/>
      <c r="L51" s="17"/>
    </row>
    <row r="52" spans="1:21" s="1" customFormat="1" ht="12">
      <c r="A52" s="47" t="s">
        <v>6</v>
      </c>
      <c r="B52" s="47" t="s">
        <v>10</v>
      </c>
      <c r="C52" s="47"/>
      <c r="D52" s="47" t="s">
        <v>58</v>
      </c>
      <c r="E52" s="47" t="s">
        <v>59</v>
      </c>
      <c r="F52" s="47" t="s">
        <v>147</v>
      </c>
      <c r="G52" s="47" t="s">
        <v>34</v>
      </c>
      <c r="H52" s="47" t="s">
        <v>34</v>
      </c>
      <c r="I52" s="47" t="s">
        <v>33</v>
      </c>
      <c r="J52" s="47" t="s">
        <v>33</v>
      </c>
      <c r="K52" s="33"/>
      <c r="L52" s="17"/>
      <c r="U52" s="7"/>
    </row>
    <row r="53" spans="1:21" s="1" customFormat="1" ht="12">
      <c r="A53" s="19" t="s">
        <v>79</v>
      </c>
      <c r="B53" s="18">
        <v>416</v>
      </c>
      <c r="C53" s="18"/>
      <c r="D53" s="20" t="s">
        <v>122</v>
      </c>
      <c r="E53" s="20" t="s">
        <v>122</v>
      </c>
      <c r="F53" s="120" t="s">
        <v>148</v>
      </c>
      <c r="G53" s="101"/>
      <c r="H53" s="131"/>
      <c r="I53" s="101"/>
      <c r="J53" s="111"/>
      <c r="K53" s="33"/>
      <c r="L53" s="17"/>
      <c r="U53" s="7"/>
    </row>
    <row r="54" spans="1:21" s="1" customFormat="1" ht="12">
      <c r="A54" s="22">
        <v>15</v>
      </c>
      <c r="B54" s="18">
        <v>417</v>
      </c>
      <c r="C54" s="18"/>
      <c r="D54" s="20" t="s">
        <v>102</v>
      </c>
      <c r="E54" s="20" t="s">
        <v>60</v>
      </c>
      <c r="F54" s="129">
        <v>621</v>
      </c>
      <c r="G54" s="92"/>
      <c r="H54" s="93"/>
      <c r="I54" s="92"/>
      <c r="J54" s="94"/>
      <c r="K54" s="33"/>
      <c r="L54" s="17"/>
      <c r="U54" s="7"/>
    </row>
    <row r="55" spans="1:12" s="1" customFormat="1" ht="12">
      <c r="A55" s="22">
        <v>23</v>
      </c>
      <c r="B55" s="18">
        <v>418</v>
      </c>
      <c r="C55" s="18"/>
      <c r="D55" s="20" t="s">
        <v>136</v>
      </c>
      <c r="E55" s="20" t="s">
        <v>131</v>
      </c>
      <c r="F55" s="120" t="s">
        <v>148</v>
      </c>
      <c r="G55" s="92"/>
      <c r="H55" s="112"/>
      <c r="I55" s="92"/>
      <c r="J55" s="94"/>
      <c r="K55" s="40"/>
      <c r="L55" s="17"/>
    </row>
    <row r="56" spans="1:12" s="1" customFormat="1" ht="12">
      <c r="A56" s="22">
        <v>31</v>
      </c>
      <c r="B56" s="18">
        <v>419</v>
      </c>
      <c r="C56" s="18"/>
      <c r="D56" s="20" t="s">
        <v>102</v>
      </c>
      <c r="E56" s="20" t="s">
        <v>60</v>
      </c>
      <c r="F56" s="129">
        <v>621</v>
      </c>
      <c r="G56" s="104"/>
      <c r="H56" s="113"/>
      <c r="I56" s="104"/>
      <c r="J56" s="114"/>
      <c r="K56" s="40"/>
      <c r="L56" s="17"/>
    </row>
    <row r="57" spans="1:12" s="1" customFormat="1" ht="12.75" thickBot="1">
      <c r="A57" s="22">
        <v>31</v>
      </c>
      <c r="B57" s="17"/>
      <c r="C57" s="17"/>
      <c r="D57" s="20" t="s">
        <v>43</v>
      </c>
      <c r="E57" s="17"/>
      <c r="F57" s="132"/>
      <c r="G57" s="106"/>
      <c r="H57" s="109"/>
      <c r="I57" s="106"/>
      <c r="J57" s="116"/>
      <c r="K57" s="17"/>
      <c r="L57" s="17"/>
    </row>
    <row r="58" spans="1:12" s="1" customFormat="1" ht="12.75" thickTop="1">
      <c r="A58" s="17"/>
      <c r="B58" s="17"/>
      <c r="C58" s="17"/>
      <c r="D58" s="17"/>
      <c r="E58" s="17"/>
      <c r="F58" s="17"/>
      <c r="G58" s="41">
        <f>IF(G57="","",IF(G57=102164,"Correct!","Try again!"))</f>
      </c>
      <c r="H58" s="41">
        <f>IF(H57="","",IF(H57=1436,"Correct!","Try again!"))</f>
      </c>
      <c r="I58" s="41">
        <f>IF(I57="","",IF(I57=31800,"Correct!","Try again!"))</f>
      </c>
      <c r="J58" s="41">
        <f>IF(J57="","",IF(J57=71800,"Correct!","Try again!"))</f>
      </c>
      <c r="K58" s="17"/>
      <c r="L58" s="17"/>
    </row>
    <row r="59" s="1" customFormat="1" ht="12"/>
    <row r="60" spans="1:8" s="1" customFormat="1" ht="12">
      <c r="A60" s="160" t="s">
        <v>121</v>
      </c>
      <c r="B60" s="160"/>
      <c r="C60" s="160"/>
      <c r="D60" s="160"/>
      <c r="E60" s="160"/>
      <c r="F60" s="160"/>
      <c r="G60" s="160"/>
      <c r="H60" s="17"/>
    </row>
    <row r="61" spans="1:8" s="1" customFormat="1" ht="12">
      <c r="A61" s="160" t="s">
        <v>2</v>
      </c>
      <c r="B61" s="160"/>
      <c r="C61" s="160"/>
      <c r="D61" s="160"/>
      <c r="E61" s="160"/>
      <c r="F61" s="160"/>
      <c r="G61" s="160"/>
      <c r="H61" s="17"/>
    </row>
    <row r="62" spans="1:8" s="1" customFormat="1" ht="12">
      <c r="A62" s="17"/>
      <c r="B62" s="133"/>
      <c r="C62" s="133"/>
      <c r="D62" s="133"/>
      <c r="E62" s="133"/>
      <c r="F62" s="133"/>
      <c r="G62" s="17"/>
      <c r="H62" s="17"/>
    </row>
    <row r="63" spans="1:8" s="1" customFormat="1" ht="12">
      <c r="A63" s="44"/>
      <c r="B63" s="44"/>
      <c r="C63" s="44"/>
      <c r="D63" s="44"/>
      <c r="E63" s="45"/>
      <c r="F63" s="72"/>
      <c r="G63" s="72"/>
      <c r="H63" s="17"/>
    </row>
    <row r="64" spans="1:8" s="1" customFormat="1" ht="12">
      <c r="A64" s="47" t="s">
        <v>6</v>
      </c>
      <c r="B64" s="55" t="s">
        <v>7</v>
      </c>
      <c r="C64" s="55"/>
      <c r="D64" s="134"/>
      <c r="E64" s="47" t="s">
        <v>147</v>
      </c>
      <c r="F64" s="135" t="s">
        <v>33</v>
      </c>
      <c r="G64" s="136" t="s">
        <v>34</v>
      </c>
      <c r="H64" s="17"/>
    </row>
    <row r="65" spans="1:8" s="1" customFormat="1" ht="12">
      <c r="A65" s="19" t="s">
        <v>84</v>
      </c>
      <c r="B65" s="23" t="s">
        <v>137</v>
      </c>
      <c r="C65" s="23"/>
      <c r="D65" s="17"/>
      <c r="E65" s="129" t="s">
        <v>150</v>
      </c>
      <c r="F65" s="101"/>
      <c r="G65" s="33"/>
      <c r="H65" s="17"/>
    </row>
    <row r="66" spans="1:8" s="1" customFormat="1" ht="12">
      <c r="A66" s="17"/>
      <c r="B66" s="23" t="s">
        <v>72</v>
      </c>
      <c r="C66" s="23"/>
      <c r="D66" s="17"/>
      <c r="E66" s="129">
        <v>119</v>
      </c>
      <c r="F66" s="33"/>
      <c r="G66" s="101"/>
      <c r="H66" s="137">
        <f>IF(G66="","",IF(G66=2425,"«- Correct!","«- Try again!"))</f>
      </c>
    </row>
    <row r="67" spans="1:8" s="1" customFormat="1" ht="12">
      <c r="A67" s="17"/>
      <c r="B67" s="161" t="s">
        <v>146</v>
      </c>
      <c r="C67" s="161"/>
      <c r="D67" s="161"/>
      <c r="E67" s="161"/>
      <c r="F67" s="33"/>
      <c r="G67" s="33"/>
      <c r="H67" s="17"/>
    </row>
    <row r="68" spans="1:8" s="1" customFormat="1" ht="12">
      <c r="A68" s="17"/>
      <c r="B68" s="17"/>
      <c r="C68" s="17"/>
      <c r="D68" s="17"/>
      <c r="E68" s="129"/>
      <c r="F68" s="33"/>
      <c r="G68" s="33"/>
      <c r="H68" s="17"/>
    </row>
    <row r="69" spans="1:8" s="1" customFormat="1" ht="12">
      <c r="A69" s="22">
        <v>19</v>
      </c>
      <c r="B69" s="20" t="s">
        <v>140</v>
      </c>
      <c r="C69" s="20"/>
      <c r="D69" s="17"/>
      <c r="E69" s="129" t="s">
        <v>150</v>
      </c>
      <c r="F69" s="101"/>
      <c r="G69" s="33"/>
      <c r="H69" s="17"/>
    </row>
    <row r="70" spans="1:8" s="1" customFormat="1" ht="12">
      <c r="A70" s="17"/>
      <c r="B70" s="20" t="s">
        <v>92</v>
      </c>
      <c r="C70" s="20"/>
      <c r="D70" s="17"/>
      <c r="E70" s="129">
        <v>163</v>
      </c>
      <c r="F70" s="33"/>
      <c r="G70" s="101"/>
      <c r="H70" s="137">
        <f>IF(G70="","",IF(G70=630,"«- Correct!","«- Try again!"))</f>
      </c>
    </row>
    <row r="71" spans="1:8" s="1" customFormat="1" ht="12">
      <c r="A71" s="17"/>
      <c r="B71" s="161" t="s">
        <v>146</v>
      </c>
      <c r="C71" s="161"/>
      <c r="D71" s="161"/>
      <c r="E71" s="161"/>
      <c r="F71" s="33"/>
      <c r="G71" s="33"/>
      <c r="H71" s="17"/>
    </row>
    <row r="72" spans="1:8" s="1" customFormat="1" ht="12">
      <c r="A72" s="17"/>
      <c r="B72" s="17"/>
      <c r="C72" s="17"/>
      <c r="D72" s="17"/>
      <c r="E72" s="138"/>
      <c r="F72" s="138"/>
      <c r="G72" s="17"/>
      <c r="H72" s="17"/>
    </row>
    <row r="73" spans="5:6" s="1" customFormat="1" ht="12">
      <c r="E73" s="139"/>
      <c r="F73" s="139"/>
    </row>
    <row r="74" spans="1:8" s="1" customFormat="1" ht="12">
      <c r="A74" s="160" t="s">
        <v>121</v>
      </c>
      <c r="B74" s="160"/>
      <c r="C74" s="160"/>
      <c r="D74" s="160"/>
      <c r="E74" s="160"/>
      <c r="F74" s="160"/>
      <c r="G74" s="160"/>
      <c r="H74" s="17"/>
    </row>
    <row r="75" spans="1:8" s="1" customFormat="1" ht="12">
      <c r="A75" s="160" t="s">
        <v>22</v>
      </c>
      <c r="B75" s="160"/>
      <c r="C75" s="160"/>
      <c r="D75" s="160"/>
      <c r="E75" s="160"/>
      <c r="F75" s="160"/>
      <c r="G75" s="160"/>
      <c r="H75" s="17"/>
    </row>
    <row r="76" spans="1:8" s="1" customFormat="1" ht="12">
      <c r="A76" s="17"/>
      <c r="B76" s="17"/>
      <c r="C76" s="17"/>
      <c r="D76" s="17"/>
      <c r="E76" s="17"/>
      <c r="F76" s="17"/>
      <c r="G76" s="17"/>
      <c r="H76" s="17"/>
    </row>
    <row r="77" spans="1:8" s="1" customFormat="1" ht="12">
      <c r="A77" s="36" t="s">
        <v>28</v>
      </c>
      <c r="B77" s="17"/>
      <c r="C77" s="17"/>
      <c r="D77" s="17"/>
      <c r="E77" s="17"/>
      <c r="F77" s="70" t="s">
        <v>29</v>
      </c>
      <c r="G77" s="71">
        <v>101</v>
      </c>
      <c r="H77" s="17"/>
    </row>
    <row r="78" spans="1:8" s="1" customFormat="1" ht="12">
      <c r="A78" s="44"/>
      <c r="B78" s="44"/>
      <c r="C78" s="44"/>
      <c r="D78" s="45"/>
      <c r="E78" s="44"/>
      <c r="F78" s="44"/>
      <c r="G78" s="44"/>
      <c r="H78" s="17"/>
    </row>
    <row r="79" spans="1:8" s="1" customFormat="1" ht="12">
      <c r="A79" s="47" t="s">
        <v>6</v>
      </c>
      <c r="B79" s="47" t="s">
        <v>37</v>
      </c>
      <c r="C79" s="47"/>
      <c r="D79" s="47" t="s">
        <v>147</v>
      </c>
      <c r="E79" s="47" t="s">
        <v>33</v>
      </c>
      <c r="F79" s="47" t="s">
        <v>34</v>
      </c>
      <c r="G79" s="74" t="s">
        <v>38</v>
      </c>
      <c r="H79" s="17"/>
    </row>
    <row r="80" spans="1:8" s="1" customFormat="1" ht="12">
      <c r="A80" s="19" t="s">
        <v>97</v>
      </c>
      <c r="B80" s="17"/>
      <c r="C80" s="17"/>
      <c r="D80" s="18" t="s">
        <v>119</v>
      </c>
      <c r="E80" s="140"/>
      <c r="F80" s="141"/>
      <c r="G80" s="140"/>
      <c r="H80" s="17"/>
    </row>
    <row r="81" spans="1:8" s="1" customFormat="1" ht="12">
      <c r="A81" s="22">
        <v>31</v>
      </c>
      <c r="B81" s="17"/>
      <c r="C81" s="17"/>
      <c r="D81" s="18" t="s">
        <v>151</v>
      </c>
      <c r="E81" s="101"/>
      <c r="F81" s="108"/>
      <c r="G81" s="101"/>
      <c r="H81" s="137">
        <f>IF(G81="","",IF(G81=338114,"«- Correct!","«- Try again!"))</f>
      </c>
    </row>
    <row r="82" spans="1:8" s="1" customFormat="1" ht="12">
      <c r="A82" s="17"/>
      <c r="B82" s="33"/>
      <c r="C82" s="33"/>
      <c r="D82" s="37"/>
      <c r="E82" s="33"/>
      <c r="F82" s="33"/>
      <c r="G82" s="33" t="str">
        <f>IF((E82-F82)=0," ",(E82-F82)+G81)</f>
        <v> </v>
      </c>
      <c r="H82" s="17"/>
    </row>
    <row r="83" spans="1:8" s="1" customFormat="1" ht="12">
      <c r="A83" s="36" t="s">
        <v>45</v>
      </c>
      <c r="B83" s="33"/>
      <c r="C83" s="33"/>
      <c r="D83" s="37"/>
      <c r="E83" s="33"/>
      <c r="F83" s="70" t="s">
        <v>29</v>
      </c>
      <c r="G83" s="72">
        <v>106</v>
      </c>
      <c r="H83" s="17"/>
    </row>
    <row r="84" spans="1:8" s="1" customFormat="1" ht="12">
      <c r="A84" s="44"/>
      <c r="B84" s="72"/>
      <c r="C84" s="72"/>
      <c r="D84" s="45"/>
      <c r="E84" s="72"/>
      <c r="F84" s="72"/>
      <c r="G84" s="72"/>
      <c r="H84" s="17"/>
    </row>
    <row r="85" spans="1:8" s="1" customFormat="1" ht="12">
      <c r="A85" s="47" t="s">
        <v>6</v>
      </c>
      <c r="B85" s="55" t="s">
        <v>37</v>
      </c>
      <c r="C85" s="55"/>
      <c r="D85" s="47" t="s">
        <v>147</v>
      </c>
      <c r="E85" s="55" t="s">
        <v>33</v>
      </c>
      <c r="F85" s="55" t="s">
        <v>34</v>
      </c>
      <c r="G85" s="74" t="s">
        <v>38</v>
      </c>
      <c r="H85" s="17"/>
    </row>
    <row r="86" spans="1:8" s="1" customFormat="1" ht="12">
      <c r="A86" s="19" t="s">
        <v>97</v>
      </c>
      <c r="B86" s="17"/>
      <c r="C86" s="17"/>
      <c r="D86" s="18" t="s">
        <v>120</v>
      </c>
      <c r="E86" s="140"/>
      <c r="F86" s="141"/>
      <c r="G86" s="140"/>
      <c r="H86" s="17"/>
    </row>
    <row r="87" spans="1:8" s="1" customFormat="1" ht="12">
      <c r="A87" s="22">
        <v>31</v>
      </c>
      <c r="B87" s="33"/>
      <c r="C87" s="33"/>
      <c r="D87" s="18" t="s">
        <v>119</v>
      </c>
      <c r="E87" s="101"/>
      <c r="F87" s="108"/>
      <c r="G87" s="101"/>
      <c r="H87" s="137">
        <f>IF(G87="","",IF(G87=19225,"«- Correct!","«- Try again!"))</f>
      </c>
    </row>
    <row r="88" spans="1:8" s="1" customFormat="1" ht="12">
      <c r="A88" s="22"/>
      <c r="B88" s="33"/>
      <c r="C88" s="33"/>
      <c r="D88" s="18"/>
      <c r="E88" s="33"/>
      <c r="F88" s="33"/>
      <c r="G88" s="33"/>
      <c r="H88" s="17"/>
    </row>
    <row r="89" spans="1:8" s="1" customFormat="1" ht="12">
      <c r="A89" s="36" t="s">
        <v>69</v>
      </c>
      <c r="B89" s="33"/>
      <c r="C89" s="33"/>
      <c r="D89" s="37"/>
      <c r="E89" s="33"/>
      <c r="F89" s="70" t="s">
        <v>29</v>
      </c>
      <c r="G89" s="72">
        <v>119</v>
      </c>
      <c r="H89" s="17"/>
    </row>
    <row r="90" spans="1:8" s="1" customFormat="1" ht="12">
      <c r="A90" s="44"/>
      <c r="B90" s="72"/>
      <c r="C90" s="72"/>
      <c r="D90" s="45"/>
      <c r="E90" s="72"/>
      <c r="F90" s="72"/>
      <c r="G90" s="72"/>
      <c r="H90" s="17"/>
    </row>
    <row r="91" spans="1:8" s="1" customFormat="1" ht="12">
      <c r="A91" s="47" t="s">
        <v>6</v>
      </c>
      <c r="B91" s="55" t="s">
        <v>37</v>
      </c>
      <c r="C91" s="55"/>
      <c r="D91" s="47" t="s">
        <v>147</v>
      </c>
      <c r="E91" s="55" t="s">
        <v>33</v>
      </c>
      <c r="F91" s="55" t="s">
        <v>34</v>
      </c>
      <c r="G91" s="74" t="s">
        <v>38</v>
      </c>
      <c r="H91" s="17"/>
    </row>
    <row r="92" spans="1:8" s="1" customFormat="1" ht="12">
      <c r="A92" s="18" t="s">
        <v>73</v>
      </c>
      <c r="B92" s="17" t="s">
        <v>114</v>
      </c>
      <c r="C92" s="17"/>
      <c r="D92" s="18"/>
      <c r="E92" s="142"/>
      <c r="F92" s="110"/>
      <c r="G92" s="101"/>
      <c r="H92" s="17"/>
    </row>
    <row r="93" spans="1:8" s="1" customFormat="1" ht="12">
      <c r="A93" s="19">
        <v>17</v>
      </c>
      <c r="B93" s="17"/>
      <c r="C93" s="17"/>
      <c r="D93" s="18" t="s">
        <v>152</v>
      </c>
      <c r="E93" s="115"/>
      <c r="F93" s="93"/>
      <c r="G93" s="92"/>
      <c r="H93" s="17"/>
    </row>
    <row r="94" spans="1:8" s="1" customFormat="1" ht="12">
      <c r="A94" s="19">
        <v>31</v>
      </c>
      <c r="B94" s="17"/>
      <c r="C94" s="17"/>
      <c r="D94" s="18" t="s">
        <v>153</v>
      </c>
      <c r="E94" s="92"/>
      <c r="F94" s="93"/>
      <c r="G94" s="92"/>
      <c r="H94" s="143"/>
    </row>
    <row r="95" spans="1:8" s="1" customFormat="1" ht="12">
      <c r="A95" s="19">
        <v>31</v>
      </c>
      <c r="B95" s="17"/>
      <c r="C95" s="17"/>
      <c r="D95" s="18" t="s">
        <v>151</v>
      </c>
      <c r="E95" s="92"/>
      <c r="F95" s="93"/>
      <c r="G95" s="92"/>
      <c r="H95" s="17"/>
    </row>
    <row r="96" spans="1:8" s="1" customFormat="1" ht="12">
      <c r="A96" s="19">
        <v>31</v>
      </c>
      <c r="B96" s="17"/>
      <c r="C96" s="17"/>
      <c r="D96" s="18" t="s">
        <v>120</v>
      </c>
      <c r="E96" s="92"/>
      <c r="F96" s="93"/>
      <c r="G96" s="92"/>
      <c r="H96" s="17"/>
    </row>
    <row r="97" spans="1:8" s="1" customFormat="1" ht="12">
      <c r="A97" s="19">
        <v>31</v>
      </c>
      <c r="B97" s="17"/>
      <c r="C97" s="17"/>
      <c r="D97" s="18" t="s">
        <v>119</v>
      </c>
      <c r="E97" s="101"/>
      <c r="F97" s="108"/>
      <c r="G97" s="101"/>
      <c r="H97" s="137">
        <f>IF(G97="","",IF(G97=66064,"«- Correct!","«- Try again!"))</f>
      </c>
    </row>
    <row r="98" spans="1:8" s="1" customFormat="1" ht="12">
      <c r="A98" s="19"/>
      <c r="B98" s="17"/>
      <c r="C98" s="17"/>
      <c r="D98" s="18"/>
      <c r="E98" s="33"/>
      <c r="F98" s="33"/>
      <c r="G98" s="33"/>
      <c r="H98" s="17"/>
    </row>
    <row r="99" spans="1:8" s="1" customFormat="1" ht="12">
      <c r="A99" s="36" t="s">
        <v>44</v>
      </c>
      <c r="B99" s="17"/>
      <c r="C99" s="17"/>
      <c r="D99" s="37"/>
      <c r="E99" s="33"/>
      <c r="F99" s="70" t="s">
        <v>29</v>
      </c>
      <c r="G99" s="72">
        <v>124</v>
      </c>
      <c r="H99" s="17"/>
    </row>
    <row r="100" spans="1:8" s="1" customFormat="1" ht="12">
      <c r="A100" s="44"/>
      <c r="B100" s="44"/>
      <c r="C100" s="44"/>
      <c r="D100" s="45"/>
      <c r="E100" s="72"/>
      <c r="F100" s="72"/>
      <c r="G100" s="144"/>
      <c r="H100" s="17"/>
    </row>
    <row r="101" spans="1:8" s="1" customFormat="1" ht="12">
      <c r="A101" s="47" t="s">
        <v>6</v>
      </c>
      <c r="B101" s="55" t="s">
        <v>37</v>
      </c>
      <c r="C101" s="55"/>
      <c r="D101" s="47" t="s">
        <v>147</v>
      </c>
      <c r="E101" s="55" t="s">
        <v>33</v>
      </c>
      <c r="F101" s="55" t="s">
        <v>34</v>
      </c>
      <c r="G101" s="74" t="s">
        <v>38</v>
      </c>
      <c r="H101" s="17"/>
    </row>
    <row r="102" spans="1:8" s="1" customFormat="1" ht="12">
      <c r="A102" s="19" t="s">
        <v>97</v>
      </c>
      <c r="B102" s="17"/>
      <c r="C102" s="17"/>
      <c r="D102" s="18" t="s">
        <v>153</v>
      </c>
      <c r="E102" s="101"/>
      <c r="F102" s="110"/>
      <c r="G102" s="101"/>
      <c r="H102" s="137">
        <f>IF(G102="","",IF(G102=1120,"«- Correct!","«- Try again!"))</f>
      </c>
    </row>
    <row r="103" spans="1:8" s="1" customFormat="1" ht="12">
      <c r="A103" s="17"/>
      <c r="B103" s="33"/>
      <c r="C103" s="33"/>
      <c r="D103" s="35"/>
      <c r="E103" s="33"/>
      <c r="F103" s="33"/>
      <c r="G103" s="33" t="str">
        <f>IF((E103-F103)=0," ",(E103-F103)+G102)</f>
        <v> </v>
      </c>
      <c r="H103" s="17"/>
    </row>
    <row r="104" spans="1:8" s="1" customFormat="1" ht="12">
      <c r="A104" s="36" t="s">
        <v>61</v>
      </c>
      <c r="B104" s="17"/>
      <c r="C104" s="17"/>
      <c r="D104" s="37"/>
      <c r="E104" s="33"/>
      <c r="F104" s="70" t="s">
        <v>29</v>
      </c>
      <c r="G104" s="72">
        <v>125</v>
      </c>
      <c r="H104" s="17"/>
    </row>
    <row r="105" spans="1:8" s="1" customFormat="1" ht="12">
      <c r="A105" s="44"/>
      <c r="B105" s="44"/>
      <c r="C105" s="44"/>
      <c r="D105" s="45"/>
      <c r="E105" s="72"/>
      <c r="F105" s="72"/>
      <c r="G105" s="144"/>
      <c r="H105" s="17"/>
    </row>
    <row r="106" spans="1:8" s="1" customFormat="1" ht="12">
      <c r="A106" s="47" t="s">
        <v>6</v>
      </c>
      <c r="B106" s="55" t="s">
        <v>37</v>
      </c>
      <c r="C106" s="55"/>
      <c r="D106" s="47" t="s">
        <v>147</v>
      </c>
      <c r="E106" s="55" t="s">
        <v>33</v>
      </c>
      <c r="F106" s="55" t="s">
        <v>34</v>
      </c>
      <c r="G106" s="55" t="s">
        <v>38</v>
      </c>
      <c r="H106" s="17"/>
    </row>
    <row r="107" spans="1:8" s="1" customFormat="1" ht="12">
      <c r="A107" s="19" t="s">
        <v>82</v>
      </c>
      <c r="B107" s="17"/>
      <c r="C107" s="17"/>
      <c r="D107" s="18" t="s">
        <v>153</v>
      </c>
      <c r="E107" s="101"/>
      <c r="F107" s="110"/>
      <c r="G107" s="101"/>
      <c r="H107" s="137">
        <f>IF(G107="","",IF(G107=1670,"«- Correct!","«- Try again!"))</f>
      </c>
    </row>
    <row r="108" spans="1:8" s="1" customFormat="1" ht="12">
      <c r="A108" s="17"/>
      <c r="B108" s="33"/>
      <c r="C108" s="33"/>
      <c r="D108" s="35"/>
      <c r="E108" s="33"/>
      <c r="F108" s="33"/>
      <c r="G108" s="33"/>
      <c r="H108" s="17"/>
    </row>
    <row r="109" spans="1:8" s="1" customFormat="1" ht="12">
      <c r="A109" s="36" t="s">
        <v>104</v>
      </c>
      <c r="B109" s="17"/>
      <c r="C109" s="17"/>
      <c r="D109" s="37"/>
      <c r="E109" s="33"/>
      <c r="F109" s="70" t="s">
        <v>29</v>
      </c>
      <c r="G109" s="72">
        <v>163</v>
      </c>
      <c r="H109" s="17"/>
    </row>
    <row r="110" spans="1:8" s="1" customFormat="1" ht="12">
      <c r="A110" s="44"/>
      <c r="B110" s="44"/>
      <c r="C110" s="44"/>
      <c r="D110" s="45"/>
      <c r="E110" s="72"/>
      <c r="F110" s="72"/>
      <c r="G110" s="144"/>
      <c r="H110" s="17"/>
    </row>
    <row r="111" spans="1:8" s="1" customFormat="1" ht="12">
      <c r="A111" s="47" t="s">
        <v>6</v>
      </c>
      <c r="B111" s="55" t="s">
        <v>37</v>
      </c>
      <c r="C111" s="55"/>
      <c r="D111" s="47" t="s">
        <v>147</v>
      </c>
      <c r="E111" s="55" t="s">
        <v>33</v>
      </c>
      <c r="F111" s="55" t="s">
        <v>34</v>
      </c>
      <c r="G111" s="74" t="s">
        <v>38</v>
      </c>
      <c r="H111" s="17"/>
    </row>
    <row r="112" spans="1:8" s="1" customFormat="1" ht="12">
      <c r="A112" s="19" t="s">
        <v>78</v>
      </c>
      <c r="B112" s="17"/>
      <c r="C112" s="17"/>
      <c r="D112" s="18" t="s">
        <v>153</v>
      </c>
      <c r="E112" s="140"/>
      <c r="F112" s="141"/>
      <c r="G112" s="140"/>
      <c r="H112" s="17"/>
    </row>
    <row r="113" spans="1:8" s="1" customFormat="1" ht="12">
      <c r="A113" s="22">
        <v>19</v>
      </c>
      <c r="B113" s="33"/>
      <c r="C113" s="33"/>
      <c r="D113" s="35" t="s">
        <v>152</v>
      </c>
      <c r="E113" s="101"/>
      <c r="F113" s="108"/>
      <c r="G113" s="101"/>
      <c r="H113" s="137">
        <f>IF(G113="","",IF(G113=20220,"«- Correct!","«- Try again!"))</f>
      </c>
    </row>
    <row r="114" spans="1:8" s="1" customFormat="1" ht="12">
      <c r="A114" s="22"/>
      <c r="B114" s="33"/>
      <c r="C114" s="33"/>
      <c r="D114" s="35"/>
      <c r="E114" s="33"/>
      <c r="F114" s="33"/>
      <c r="G114" s="33"/>
      <c r="H114" s="17"/>
    </row>
    <row r="115" spans="1:8" s="1" customFormat="1" ht="12">
      <c r="A115" s="36" t="s">
        <v>64</v>
      </c>
      <c r="B115" s="17"/>
      <c r="C115" s="17"/>
      <c r="D115" s="37"/>
      <c r="E115" s="33"/>
      <c r="F115" s="70" t="s">
        <v>29</v>
      </c>
      <c r="G115" s="72">
        <v>201</v>
      </c>
      <c r="H115" s="17"/>
    </row>
    <row r="116" spans="1:8" s="1" customFormat="1" ht="12">
      <c r="A116" s="44"/>
      <c r="B116" s="44"/>
      <c r="C116" s="44"/>
      <c r="D116" s="45"/>
      <c r="E116" s="72"/>
      <c r="F116" s="72"/>
      <c r="G116" s="144"/>
      <c r="H116" s="17"/>
    </row>
    <row r="117" spans="1:8" s="1" customFormat="1" ht="12">
      <c r="A117" s="47" t="s">
        <v>6</v>
      </c>
      <c r="B117" s="55" t="s">
        <v>37</v>
      </c>
      <c r="C117" s="55"/>
      <c r="D117" s="47" t="s">
        <v>147</v>
      </c>
      <c r="E117" s="55" t="s">
        <v>33</v>
      </c>
      <c r="F117" s="55" t="s">
        <v>34</v>
      </c>
      <c r="G117" s="74" t="s">
        <v>38</v>
      </c>
      <c r="H117" s="17"/>
    </row>
    <row r="118" spans="1:8" s="1" customFormat="1" ht="12">
      <c r="A118" s="19" t="s">
        <v>84</v>
      </c>
      <c r="B118" s="33"/>
      <c r="C118" s="33"/>
      <c r="D118" s="35" t="s">
        <v>152</v>
      </c>
      <c r="E118" s="101"/>
      <c r="F118" s="110"/>
      <c r="G118" s="101"/>
      <c r="H118" s="17"/>
    </row>
    <row r="119" spans="1:8" s="1" customFormat="1" ht="12">
      <c r="A119" s="22">
        <v>19</v>
      </c>
      <c r="B119" s="33"/>
      <c r="C119" s="33"/>
      <c r="D119" s="35" t="s">
        <v>152</v>
      </c>
      <c r="E119" s="92"/>
      <c r="F119" s="93"/>
      <c r="G119" s="92"/>
      <c r="H119" s="17"/>
    </row>
    <row r="120" spans="1:8" s="1" customFormat="1" ht="12">
      <c r="A120" s="22">
        <v>31</v>
      </c>
      <c r="B120" s="33"/>
      <c r="C120" s="33"/>
      <c r="D120" s="35" t="s">
        <v>153</v>
      </c>
      <c r="E120" s="92"/>
      <c r="F120" s="93"/>
      <c r="G120" s="92"/>
      <c r="H120" s="17"/>
    </row>
    <row r="121" spans="1:8" s="1" customFormat="1" ht="12">
      <c r="A121" s="22">
        <v>31</v>
      </c>
      <c r="B121" s="33"/>
      <c r="C121" s="33"/>
      <c r="D121" s="35" t="s">
        <v>151</v>
      </c>
      <c r="E121" s="101"/>
      <c r="F121" s="108"/>
      <c r="G121" s="101"/>
      <c r="H121" s="137">
        <f>IF(G121="","",IF(G121=23010,"«- Correct!","«- Try again!"))</f>
      </c>
    </row>
    <row r="122" spans="1:8" s="1" customFormat="1" ht="12">
      <c r="A122" s="22"/>
      <c r="B122" s="33"/>
      <c r="C122" s="33"/>
      <c r="D122" s="35"/>
      <c r="E122" s="33"/>
      <c r="F122" s="33"/>
      <c r="G122" s="33"/>
      <c r="H122" s="17"/>
    </row>
    <row r="123" spans="1:11" s="1" customFormat="1" ht="12">
      <c r="A123" s="36" t="s">
        <v>105</v>
      </c>
      <c r="B123" s="44"/>
      <c r="C123" s="44"/>
      <c r="D123" s="49"/>
      <c r="E123" s="72"/>
      <c r="F123" s="70" t="s">
        <v>29</v>
      </c>
      <c r="G123" s="72">
        <v>251</v>
      </c>
      <c r="H123" s="44"/>
      <c r="I123" s="145"/>
      <c r="J123" s="145"/>
      <c r="K123" s="145"/>
    </row>
    <row r="124" spans="1:8" s="1" customFormat="1" ht="12">
      <c r="A124" s="44"/>
      <c r="B124" s="44"/>
      <c r="C124" s="44"/>
      <c r="D124" s="45"/>
      <c r="E124" s="72"/>
      <c r="F124" s="72"/>
      <c r="G124" s="144"/>
      <c r="H124" s="17"/>
    </row>
    <row r="125" spans="1:8" s="1" customFormat="1" ht="12">
      <c r="A125" s="47" t="s">
        <v>6</v>
      </c>
      <c r="B125" s="55" t="s">
        <v>37</v>
      </c>
      <c r="C125" s="55"/>
      <c r="D125" s="47" t="s">
        <v>147</v>
      </c>
      <c r="E125" s="55" t="s">
        <v>33</v>
      </c>
      <c r="F125" s="55" t="s">
        <v>34</v>
      </c>
      <c r="G125" s="74" t="s">
        <v>38</v>
      </c>
      <c r="H125" s="17"/>
    </row>
    <row r="126" spans="1:8" s="1" customFormat="1" ht="12">
      <c r="A126" s="19" t="s">
        <v>85</v>
      </c>
      <c r="B126" s="17"/>
      <c r="C126" s="17"/>
      <c r="D126" s="18" t="s">
        <v>119</v>
      </c>
      <c r="E126" s="101"/>
      <c r="F126" s="110"/>
      <c r="G126" s="101"/>
      <c r="H126" s="137">
        <f>IF(G126="","",IF(G126=72000,"«- Correct!","«- Try again!"))</f>
      </c>
    </row>
    <row r="127" spans="1:8" s="1" customFormat="1" ht="12">
      <c r="A127" s="17"/>
      <c r="B127" s="17"/>
      <c r="C127" s="17"/>
      <c r="D127" s="17"/>
      <c r="E127" s="17"/>
      <c r="F127" s="17"/>
      <c r="G127" s="17"/>
      <c r="H127" s="17"/>
    </row>
    <row r="128" spans="1:8" s="1" customFormat="1" ht="12">
      <c r="A128" s="36" t="s">
        <v>166</v>
      </c>
      <c r="B128" s="17"/>
      <c r="C128" s="17"/>
      <c r="D128" s="37"/>
      <c r="E128" s="33"/>
      <c r="F128" s="70" t="s">
        <v>29</v>
      </c>
      <c r="G128" s="72">
        <v>307</v>
      </c>
      <c r="H128" s="17"/>
    </row>
    <row r="129" spans="1:8" s="1" customFormat="1" ht="12">
      <c r="A129" s="44"/>
      <c r="B129" s="44"/>
      <c r="C129" s="44"/>
      <c r="D129" s="45"/>
      <c r="E129" s="72"/>
      <c r="F129" s="72"/>
      <c r="G129" s="144"/>
      <c r="H129" s="17"/>
    </row>
    <row r="130" spans="1:8" s="1" customFormat="1" ht="12">
      <c r="A130" s="47" t="s">
        <v>6</v>
      </c>
      <c r="B130" s="55" t="s">
        <v>37</v>
      </c>
      <c r="C130" s="55"/>
      <c r="D130" s="47" t="s">
        <v>147</v>
      </c>
      <c r="E130" s="55" t="s">
        <v>33</v>
      </c>
      <c r="F130" s="55" t="s">
        <v>34</v>
      </c>
      <c r="G130" s="74" t="s">
        <v>38</v>
      </c>
      <c r="H130" s="17"/>
    </row>
    <row r="131" spans="1:8" s="1" customFormat="1" ht="12">
      <c r="A131" s="19" t="s">
        <v>73</v>
      </c>
      <c r="B131" s="17" t="s">
        <v>114</v>
      </c>
      <c r="C131" s="17"/>
      <c r="D131" s="18"/>
      <c r="E131" s="101"/>
      <c r="F131" s="110"/>
      <c r="G131" s="101"/>
      <c r="H131" s="137">
        <f>IF(G131="","",IF(G131=30000,"«- Correct!","«- Try again!"))</f>
      </c>
    </row>
    <row r="132" spans="1:8" s="1" customFormat="1" ht="12">
      <c r="A132" s="19"/>
      <c r="B132" s="17"/>
      <c r="C132" s="17"/>
      <c r="D132" s="18"/>
      <c r="E132" s="33"/>
      <c r="F132" s="33"/>
      <c r="G132" s="33"/>
      <c r="H132" s="17"/>
    </row>
    <row r="133" spans="1:8" s="1" customFormat="1" ht="12">
      <c r="A133" s="36" t="s">
        <v>167</v>
      </c>
      <c r="B133" s="17"/>
      <c r="C133" s="17"/>
      <c r="D133" s="37"/>
      <c r="E133" s="33"/>
      <c r="F133" s="70" t="s">
        <v>29</v>
      </c>
      <c r="G133" s="72">
        <v>318</v>
      </c>
      <c r="H133" s="17"/>
    </row>
    <row r="134" spans="1:8" s="1" customFormat="1" ht="12">
      <c r="A134" s="44"/>
      <c r="B134" s="44"/>
      <c r="C134" s="44"/>
      <c r="D134" s="45"/>
      <c r="E134" s="72"/>
      <c r="F134" s="72"/>
      <c r="G134" s="144"/>
      <c r="H134" s="17"/>
    </row>
    <row r="135" spans="1:8" s="1" customFormat="1" ht="12">
      <c r="A135" s="47" t="s">
        <v>6</v>
      </c>
      <c r="B135" s="55" t="s">
        <v>37</v>
      </c>
      <c r="C135" s="55"/>
      <c r="D135" s="47" t="s">
        <v>147</v>
      </c>
      <c r="E135" s="55" t="s">
        <v>33</v>
      </c>
      <c r="F135" s="55" t="s">
        <v>34</v>
      </c>
      <c r="G135" s="74" t="s">
        <v>38</v>
      </c>
      <c r="H135" s="17"/>
    </row>
    <row r="136" spans="1:8" s="1" customFormat="1" ht="12">
      <c r="A136" s="19" t="s">
        <v>73</v>
      </c>
      <c r="B136" s="17" t="s">
        <v>114</v>
      </c>
      <c r="C136" s="17"/>
      <c r="D136" s="18"/>
      <c r="E136" s="101"/>
      <c r="F136" s="110"/>
      <c r="G136" s="101"/>
      <c r="H136" s="137">
        <f>IF(G136="","",IF(G136=270000,"«- Correct!","«- Try again!"))</f>
      </c>
    </row>
    <row r="137" spans="1:8" s="1" customFormat="1" ht="12">
      <c r="A137" s="19"/>
      <c r="B137" s="17"/>
      <c r="C137" s="17"/>
      <c r="D137" s="18"/>
      <c r="E137" s="33"/>
      <c r="F137" s="33"/>
      <c r="G137" s="33"/>
      <c r="H137" s="17"/>
    </row>
    <row r="138" spans="1:8" s="1" customFormat="1" ht="12">
      <c r="A138" s="36" t="s">
        <v>25</v>
      </c>
      <c r="B138" s="17"/>
      <c r="C138" s="17"/>
      <c r="D138" s="37"/>
      <c r="E138" s="33"/>
      <c r="F138" s="70" t="s">
        <v>29</v>
      </c>
      <c r="G138" s="72">
        <v>413</v>
      </c>
      <c r="H138" s="17"/>
    </row>
    <row r="139" spans="1:8" s="1" customFormat="1" ht="12">
      <c r="A139" s="44"/>
      <c r="B139" s="44"/>
      <c r="C139" s="44"/>
      <c r="D139" s="45"/>
      <c r="E139" s="72"/>
      <c r="F139" s="72"/>
      <c r="G139" s="144"/>
      <c r="H139" s="17"/>
    </row>
    <row r="140" spans="1:8" s="1" customFormat="1" ht="12">
      <c r="A140" s="47" t="s">
        <v>6</v>
      </c>
      <c r="B140" s="55" t="s">
        <v>37</v>
      </c>
      <c r="C140" s="55"/>
      <c r="D140" s="47" t="s">
        <v>147</v>
      </c>
      <c r="E140" s="55" t="s">
        <v>33</v>
      </c>
      <c r="F140" s="55" t="s">
        <v>34</v>
      </c>
      <c r="G140" s="74" t="s">
        <v>38</v>
      </c>
      <c r="H140" s="17"/>
    </row>
    <row r="141" spans="1:8" s="1" customFormat="1" ht="12">
      <c r="A141" s="19" t="s">
        <v>97</v>
      </c>
      <c r="B141" s="17"/>
      <c r="C141" s="17"/>
      <c r="D141" s="18" t="s">
        <v>120</v>
      </c>
      <c r="E141" s="140"/>
      <c r="F141" s="141"/>
      <c r="G141" s="140"/>
      <c r="H141" s="17"/>
    </row>
    <row r="142" spans="1:8" s="1" customFormat="1" ht="12">
      <c r="A142" s="22">
        <v>31</v>
      </c>
      <c r="B142" s="33"/>
      <c r="C142" s="33"/>
      <c r="D142" s="18" t="s">
        <v>119</v>
      </c>
      <c r="E142" s="101"/>
      <c r="F142" s="108"/>
      <c r="G142" s="101"/>
      <c r="H142" s="137">
        <f>IF(G142="","",IF(G142=388095,"«- Correct!","«- Try again!"))</f>
      </c>
    </row>
    <row r="143" spans="1:8" s="1" customFormat="1" ht="12">
      <c r="A143" s="17"/>
      <c r="B143" s="17"/>
      <c r="C143" s="17"/>
      <c r="D143" s="35"/>
      <c r="E143" s="33"/>
      <c r="F143" s="33"/>
      <c r="G143" s="33" t="str">
        <f>IF((F143-E143)=0," ",(F143-E143)+#REF!)</f>
        <v> </v>
      </c>
      <c r="H143" s="17"/>
    </row>
    <row r="144" spans="1:8" s="1" customFormat="1" ht="12">
      <c r="A144" s="36" t="s">
        <v>67</v>
      </c>
      <c r="B144" s="17"/>
      <c r="C144" s="17"/>
      <c r="D144" s="37"/>
      <c r="E144" s="33"/>
      <c r="F144" s="70" t="s">
        <v>29</v>
      </c>
      <c r="G144" s="72">
        <v>415</v>
      </c>
      <c r="H144" s="17"/>
    </row>
    <row r="145" spans="1:8" s="1" customFormat="1" ht="12">
      <c r="A145" s="44"/>
      <c r="B145" s="44"/>
      <c r="C145" s="44"/>
      <c r="D145" s="45"/>
      <c r="E145" s="72"/>
      <c r="F145" s="72"/>
      <c r="G145" s="144"/>
      <c r="H145" s="17"/>
    </row>
    <row r="146" spans="1:8" s="1" customFormat="1" ht="12">
      <c r="A146" s="47" t="s">
        <v>6</v>
      </c>
      <c r="B146" s="55" t="s">
        <v>37</v>
      </c>
      <c r="C146" s="55"/>
      <c r="D146" s="47" t="s">
        <v>147</v>
      </c>
      <c r="E146" s="55" t="s">
        <v>33</v>
      </c>
      <c r="F146" s="55" t="s">
        <v>34</v>
      </c>
      <c r="G146" s="74" t="s">
        <v>38</v>
      </c>
      <c r="H146" s="17"/>
    </row>
    <row r="147" spans="1:8" s="1" customFormat="1" ht="12">
      <c r="A147" s="19" t="s">
        <v>97</v>
      </c>
      <c r="B147" s="17"/>
      <c r="C147" s="17"/>
      <c r="D147" s="18" t="s">
        <v>119</v>
      </c>
      <c r="E147" s="101"/>
      <c r="F147" s="110"/>
      <c r="G147" s="101"/>
      <c r="H147" s="137">
        <f>IF(G147="","",IF(G147=592,"«- Correct!","«- Try again!"))</f>
      </c>
    </row>
    <row r="148" spans="1:8" s="1" customFormat="1" ht="12">
      <c r="A148" s="17"/>
      <c r="B148" s="17"/>
      <c r="C148" s="17"/>
      <c r="D148" s="37"/>
      <c r="E148" s="33"/>
      <c r="F148" s="33"/>
      <c r="G148" s="33"/>
      <c r="H148" s="17"/>
    </row>
    <row r="149" spans="1:8" s="1" customFormat="1" ht="12">
      <c r="A149" s="36" t="s">
        <v>70</v>
      </c>
      <c r="B149" s="17"/>
      <c r="C149" s="17"/>
      <c r="D149" s="37"/>
      <c r="E149" s="33"/>
      <c r="F149" s="70" t="s">
        <v>29</v>
      </c>
      <c r="G149" s="72">
        <v>502</v>
      </c>
      <c r="H149" s="17"/>
    </row>
    <row r="150" spans="1:8" s="1" customFormat="1" ht="12">
      <c r="A150" s="44"/>
      <c r="B150" s="44"/>
      <c r="C150" s="44"/>
      <c r="D150" s="45"/>
      <c r="E150" s="72"/>
      <c r="F150" s="72"/>
      <c r="G150" s="144"/>
      <c r="H150" s="17"/>
    </row>
    <row r="151" spans="1:8" s="1" customFormat="1" ht="12">
      <c r="A151" s="47" t="s">
        <v>6</v>
      </c>
      <c r="B151" s="55" t="s">
        <v>37</v>
      </c>
      <c r="C151" s="55"/>
      <c r="D151" s="47" t="s">
        <v>147</v>
      </c>
      <c r="E151" s="55" t="s">
        <v>33</v>
      </c>
      <c r="F151" s="55" t="s">
        <v>34</v>
      </c>
      <c r="G151" s="74" t="s">
        <v>38</v>
      </c>
      <c r="H151" s="17"/>
    </row>
    <row r="152" spans="1:8" s="1" customFormat="1" ht="12">
      <c r="A152" s="28" t="s">
        <v>97</v>
      </c>
      <c r="B152" s="146"/>
      <c r="C152" s="146"/>
      <c r="D152" s="146" t="s">
        <v>119</v>
      </c>
      <c r="E152" s="147"/>
      <c r="F152" s="148"/>
      <c r="G152" s="149"/>
      <c r="H152" s="17"/>
    </row>
    <row r="153" spans="1:8" s="1" customFormat="1" ht="12">
      <c r="A153" s="150">
        <v>31</v>
      </c>
      <c r="B153" s="146"/>
      <c r="C153" s="146"/>
      <c r="D153" s="146" t="s">
        <v>120</v>
      </c>
      <c r="E153" s="151"/>
      <c r="F153" s="152"/>
      <c r="G153" s="153"/>
      <c r="H153" s="137">
        <f>IF(G153="","",IF(G153=304300,"«- Correct!","«- Try again!"))</f>
      </c>
    </row>
    <row r="154" spans="1:8" s="1" customFormat="1" ht="12">
      <c r="A154" s="17"/>
      <c r="B154" s="17"/>
      <c r="C154" s="17"/>
      <c r="D154" s="17"/>
      <c r="E154" s="17"/>
      <c r="F154" s="17"/>
      <c r="G154" s="17"/>
      <c r="H154" s="17"/>
    </row>
    <row r="155" spans="1:8" s="1" customFormat="1" ht="12">
      <c r="A155" s="36" t="s">
        <v>68</v>
      </c>
      <c r="B155" s="17"/>
      <c r="C155" s="17"/>
      <c r="D155" s="35"/>
      <c r="E155" s="33"/>
      <c r="F155" s="70" t="s">
        <v>29</v>
      </c>
      <c r="G155" s="72">
        <v>621</v>
      </c>
      <c r="H155" s="17"/>
    </row>
    <row r="156" spans="1:8" s="1" customFormat="1" ht="12">
      <c r="A156" s="44"/>
      <c r="B156" s="72"/>
      <c r="C156" s="72"/>
      <c r="D156" s="45"/>
      <c r="E156" s="72"/>
      <c r="F156" s="72"/>
      <c r="G156" s="144"/>
      <c r="H156" s="17"/>
    </row>
    <row r="157" spans="1:8" s="1" customFormat="1" ht="12">
      <c r="A157" s="47" t="s">
        <v>6</v>
      </c>
      <c r="B157" s="55" t="s">
        <v>37</v>
      </c>
      <c r="C157" s="55"/>
      <c r="D157" s="47" t="s">
        <v>147</v>
      </c>
      <c r="E157" s="55" t="s">
        <v>33</v>
      </c>
      <c r="F157" s="55" t="s">
        <v>34</v>
      </c>
      <c r="G157" s="74" t="s">
        <v>38</v>
      </c>
      <c r="H157" s="17"/>
    </row>
    <row r="158" spans="1:8" s="1" customFormat="1" ht="12">
      <c r="A158" s="19" t="s">
        <v>106</v>
      </c>
      <c r="B158" s="17"/>
      <c r="C158" s="17"/>
      <c r="D158" s="18" t="s">
        <v>151</v>
      </c>
      <c r="E158" s="140"/>
      <c r="F158" s="141"/>
      <c r="G158" s="140"/>
      <c r="H158" s="17"/>
    </row>
    <row r="159" spans="1:8" s="1" customFormat="1" ht="12">
      <c r="A159" s="22">
        <v>31</v>
      </c>
      <c r="B159" s="17"/>
      <c r="C159" s="17"/>
      <c r="D159" s="18" t="s">
        <v>151</v>
      </c>
      <c r="E159" s="101"/>
      <c r="F159" s="108"/>
      <c r="G159" s="101"/>
      <c r="H159" s="137">
        <f>IF(G159="","",IF(G159=31800,"«- Correct!","«- Try again!"))</f>
      </c>
    </row>
    <row r="160" spans="1:8" s="1" customFormat="1" ht="12">
      <c r="A160" s="17"/>
      <c r="B160" s="17"/>
      <c r="C160" s="17"/>
      <c r="D160" s="17"/>
      <c r="E160" s="17"/>
      <c r="F160" s="17"/>
      <c r="G160" s="17"/>
      <c r="H160" s="17"/>
    </row>
    <row r="161" s="1" customFormat="1" ht="12"/>
    <row r="162" spans="1:8" s="1" customFormat="1" ht="12">
      <c r="A162" s="160" t="s">
        <v>121</v>
      </c>
      <c r="B162" s="160"/>
      <c r="C162" s="160"/>
      <c r="D162" s="160"/>
      <c r="E162" s="160"/>
      <c r="F162" s="160"/>
      <c r="G162" s="160"/>
      <c r="H162" s="17"/>
    </row>
    <row r="163" spans="1:8" s="1" customFormat="1" ht="12">
      <c r="A163" s="160" t="s">
        <v>5</v>
      </c>
      <c r="B163" s="160"/>
      <c r="C163" s="160"/>
      <c r="D163" s="160"/>
      <c r="E163" s="160"/>
      <c r="F163" s="160"/>
      <c r="G163" s="160"/>
      <c r="H163" s="17"/>
    </row>
    <row r="164" spans="1:8" s="1" customFormat="1" ht="12">
      <c r="A164" s="17"/>
      <c r="B164" s="17"/>
      <c r="C164" s="17"/>
      <c r="D164" s="17"/>
      <c r="E164" s="154"/>
      <c r="F164" s="154"/>
      <c r="G164" s="17"/>
      <c r="H164" s="17"/>
    </row>
    <row r="165" spans="1:8" s="1" customFormat="1" ht="12">
      <c r="A165" s="36" t="s">
        <v>130</v>
      </c>
      <c r="B165" s="17"/>
      <c r="C165" s="17"/>
      <c r="D165" s="17"/>
      <c r="E165" s="154"/>
      <c r="F165" s="154"/>
      <c r="G165" s="17"/>
      <c r="H165" s="17"/>
    </row>
    <row r="166" spans="1:8" s="1" customFormat="1" ht="12">
      <c r="A166" s="44"/>
      <c r="B166" s="44"/>
      <c r="C166" s="44"/>
      <c r="D166" s="45"/>
      <c r="E166" s="155"/>
      <c r="F166" s="155"/>
      <c r="G166" s="44"/>
      <c r="H166" s="17"/>
    </row>
    <row r="167" spans="1:8" s="1" customFormat="1" ht="12">
      <c r="A167" s="47" t="s">
        <v>6</v>
      </c>
      <c r="B167" s="55" t="s">
        <v>37</v>
      </c>
      <c r="C167" s="55"/>
      <c r="D167" s="47" t="s">
        <v>147</v>
      </c>
      <c r="E167" s="156" t="s">
        <v>33</v>
      </c>
      <c r="F167" s="156" t="s">
        <v>34</v>
      </c>
      <c r="G167" s="55" t="s">
        <v>38</v>
      </c>
      <c r="H167" s="17"/>
    </row>
    <row r="168" spans="1:8" s="1" customFormat="1" ht="12">
      <c r="A168" s="19" t="s">
        <v>88</v>
      </c>
      <c r="B168" s="17"/>
      <c r="C168" s="17"/>
      <c r="D168" s="18" t="s">
        <v>120</v>
      </c>
      <c r="E168" s="101"/>
      <c r="F168" s="110"/>
      <c r="G168" s="101"/>
      <c r="H168" s="17"/>
    </row>
    <row r="169" spans="1:8" s="1" customFormat="1" ht="12">
      <c r="A169" s="22">
        <v>20</v>
      </c>
      <c r="B169" s="17"/>
      <c r="C169" s="17"/>
      <c r="D169" s="18" t="s">
        <v>119</v>
      </c>
      <c r="E169" s="92"/>
      <c r="F169" s="93"/>
      <c r="G169" s="92"/>
      <c r="H169" s="17"/>
    </row>
    <row r="170" spans="1:8" s="1" customFormat="1" ht="12">
      <c r="A170" s="22">
        <v>27</v>
      </c>
      <c r="B170" s="17"/>
      <c r="C170" s="17"/>
      <c r="D170" s="18" t="s">
        <v>120</v>
      </c>
      <c r="E170" s="101"/>
      <c r="F170" s="108"/>
      <c r="G170" s="101"/>
      <c r="H170" s="137">
        <f>IF(G170="","",IF(G170=13910,"«- Correct!","«- Try again!"))</f>
      </c>
    </row>
    <row r="171" spans="1:8" s="1" customFormat="1" ht="12">
      <c r="A171" s="17"/>
      <c r="B171" s="17"/>
      <c r="C171" s="17"/>
      <c r="D171" s="17"/>
      <c r="E171" s="33"/>
      <c r="F171" s="33"/>
      <c r="G171" s="33"/>
      <c r="H171" s="17"/>
    </row>
    <row r="172" spans="1:8" s="1" customFormat="1" ht="12">
      <c r="A172" s="36" t="s">
        <v>124</v>
      </c>
      <c r="B172" s="17"/>
      <c r="C172" s="17"/>
      <c r="D172" s="17"/>
      <c r="E172" s="33"/>
      <c r="F172" s="33"/>
      <c r="G172" s="33"/>
      <c r="H172" s="17"/>
    </row>
    <row r="173" spans="1:8" s="1" customFormat="1" ht="12">
      <c r="A173" s="44"/>
      <c r="B173" s="44"/>
      <c r="C173" s="44"/>
      <c r="D173" s="45"/>
      <c r="E173" s="72"/>
      <c r="F173" s="72"/>
      <c r="G173" s="72"/>
      <c r="H173" s="17"/>
    </row>
    <row r="174" spans="1:8" s="1" customFormat="1" ht="12">
      <c r="A174" s="47" t="s">
        <v>6</v>
      </c>
      <c r="B174" s="55" t="s">
        <v>37</v>
      </c>
      <c r="C174" s="55"/>
      <c r="D174" s="47" t="s">
        <v>147</v>
      </c>
      <c r="E174" s="55" t="s">
        <v>33</v>
      </c>
      <c r="F174" s="55" t="s">
        <v>34</v>
      </c>
      <c r="G174" s="55" t="s">
        <v>38</v>
      </c>
      <c r="H174" s="17"/>
    </row>
    <row r="175" spans="1:8" s="1" customFormat="1" ht="12">
      <c r="A175" s="19" t="s">
        <v>83</v>
      </c>
      <c r="B175" s="17"/>
      <c r="C175" s="17"/>
      <c r="D175" s="18" t="s">
        <v>120</v>
      </c>
      <c r="E175" s="140"/>
      <c r="F175" s="141"/>
      <c r="G175" s="140"/>
      <c r="H175" s="17"/>
    </row>
    <row r="176" spans="1:8" s="1" customFormat="1" ht="12">
      <c r="A176" s="22">
        <v>12</v>
      </c>
      <c r="B176" s="17"/>
      <c r="C176" s="17"/>
      <c r="D176" s="18" t="s">
        <v>119</v>
      </c>
      <c r="E176" s="101"/>
      <c r="F176" s="108"/>
      <c r="G176" s="101"/>
      <c r="H176" s="137">
        <f>IF(G176="","",IF(G176=0,"«- Correct!","«- Try again!"))</f>
      </c>
    </row>
    <row r="177" spans="1:8" s="1" customFormat="1" ht="12">
      <c r="A177" s="17"/>
      <c r="B177" s="17"/>
      <c r="C177" s="17"/>
      <c r="D177" s="17"/>
      <c r="E177" s="33"/>
      <c r="F177" s="33"/>
      <c r="G177" s="33" t="str">
        <f>IF((E177-F177)=0," ",(E177-F177)+G176)</f>
        <v> </v>
      </c>
      <c r="H177" s="17"/>
    </row>
    <row r="178" spans="1:8" s="1" customFormat="1" ht="12">
      <c r="A178" s="36" t="s">
        <v>127</v>
      </c>
      <c r="B178" s="17"/>
      <c r="C178" s="17"/>
      <c r="D178" s="17"/>
      <c r="E178" s="33"/>
      <c r="F178" s="33"/>
      <c r="G178" s="33"/>
      <c r="H178" s="17"/>
    </row>
    <row r="179" spans="1:8" s="1" customFormat="1" ht="12">
      <c r="A179" s="44"/>
      <c r="B179" s="44"/>
      <c r="C179" s="44"/>
      <c r="D179" s="45"/>
      <c r="E179" s="72"/>
      <c r="F179" s="72"/>
      <c r="G179" s="72"/>
      <c r="H179" s="17"/>
    </row>
    <row r="180" spans="1:8" s="1" customFormat="1" ht="12">
      <c r="A180" s="47" t="s">
        <v>6</v>
      </c>
      <c r="B180" s="55" t="s">
        <v>37</v>
      </c>
      <c r="C180" s="55"/>
      <c r="D180" s="47" t="s">
        <v>147</v>
      </c>
      <c r="E180" s="55" t="s">
        <v>33</v>
      </c>
      <c r="F180" s="55" t="s">
        <v>34</v>
      </c>
      <c r="G180" s="55" t="s">
        <v>38</v>
      </c>
      <c r="H180" s="17"/>
    </row>
    <row r="181" spans="1:8" s="1" customFormat="1" ht="12">
      <c r="A181" s="19" t="s">
        <v>75</v>
      </c>
      <c r="B181" s="17"/>
      <c r="C181" s="17"/>
      <c r="D181" s="18" t="s">
        <v>120</v>
      </c>
      <c r="E181" s="101"/>
      <c r="F181" s="110"/>
      <c r="G181" s="101"/>
      <c r="H181" s="17"/>
    </row>
    <row r="182" spans="1:8" s="1" customFormat="1" ht="12">
      <c r="A182" s="22">
        <v>13</v>
      </c>
      <c r="B182" s="17"/>
      <c r="C182" s="17"/>
      <c r="D182" s="18" t="s">
        <v>119</v>
      </c>
      <c r="E182" s="92"/>
      <c r="F182" s="93"/>
      <c r="G182" s="92"/>
      <c r="H182" s="17"/>
    </row>
    <row r="183" spans="1:8" s="1" customFormat="1" ht="12">
      <c r="A183" s="22">
        <v>28</v>
      </c>
      <c r="B183" s="17"/>
      <c r="C183" s="17"/>
      <c r="D183" s="18" t="s">
        <v>120</v>
      </c>
      <c r="E183" s="101"/>
      <c r="F183" s="108"/>
      <c r="G183" s="101"/>
      <c r="H183" s="137">
        <f>IF(G183="","",IF(G183=5315,"«- Correct!","«- Try again!"))</f>
      </c>
    </row>
    <row r="184" spans="1:8" s="1" customFormat="1" ht="12">
      <c r="A184" s="17"/>
      <c r="B184" s="17"/>
      <c r="C184" s="17"/>
      <c r="D184" s="17"/>
      <c r="E184" s="17"/>
      <c r="F184" s="17"/>
      <c r="G184" s="17"/>
      <c r="H184" s="17"/>
    </row>
    <row r="185" s="1" customFormat="1" ht="12"/>
    <row r="186" spans="1:8" s="1" customFormat="1" ht="12">
      <c r="A186" s="160" t="s">
        <v>121</v>
      </c>
      <c r="B186" s="160"/>
      <c r="C186" s="160"/>
      <c r="D186" s="160"/>
      <c r="E186" s="160"/>
      <c r="F186" s="160"/>
      <c r="G186" s="160"/>
      <c r="H186" s="17"/>
    </row>
    <row r="187" spans="1:8" s="1" customFormat="1" ht="12">
      <c r="A187" s="160" t="s">
        <v>13</v>
      </c>
      <c r="B187" s="160"/>
      <c r="C187" s="160"/>
      <c r="D187" s="160"/>
      <c r="E187" s="160"/>
      <c r="F187" s="160"/>
      <c r="G187" s="160"/>
      <c r="H187" s="17"/>
    </row>
    <row r="188" spans="1:8" s="1" customFormat="1" ht="12">
      <c r="A188" s="17"/>
      <c r="B188" s="17"/>
      <c r="C188" s="17"/>
      <c r="D188" s="17"/>
      <c r="E188" s="17"/>
      <c r="F188" s="17"/>
      <c r="G188" s="17"/>
      <c r="H188" s="17"/>
    </row>
    <row r="189" spans="1:8" s="1" customFormat="1" ht="12">
      <c r="A189" s="36" t="s">
        <v>125</v>
      </c>
      <c r="B189" s="17"/>
      <c r="C189" s="17"/>
      <c r="D189" s="37"/>
      <c r="E189" s="17"/>
      <c r="F189" s="17"/>
      <c r="G189" s="17"/>
      <c r="H189" s="17"/>
    </row>
    <row r="190" spans="1:8" s="1" customFormat="1" ht="12">
      <c r="A190" s="44"/>
      <c r="B190" s="44"/>
      <c r="C190" s="44"/>
      <c r="D190" s="45"/>
      <c r="E190" s="44"/>
      <c r="F190" s="44"/>
      <c r="G190" s="44"/>
      <c r="H190" s="17"/>
    </row>
    <row r="191" spans="1:8" s="1" customFormat="1" ht="12">
      <c r="A191" s="53" t="s">
        <v>6</v>
      </c>
      <c r="B191" s="55" t="s">
        <v>37</v>
      </c>
      <c r="C191" s="55"/>
      <c r="D191" s="47" t="s">
        <v>147</v>
      </c>
      <c r="E191" s="55" t="s">
        <v>33</v>
      </c>
      <c r="F191" s="55" t="s">
        <v>34</v>
      </c>
      <c r="G191" s="55" t="s">
        <v>38</v>
      </c>
      <c r="H191" s="17"/>
    </row>
    <row r="192" spans="1:8" s="1" customFormat="1" ht="12">
      <c r="A192" s="19" t="s">
        <v>75</v>
      </c>
      <c r="B192" s="17"/>
      <c r="C192" s="17"/>
      <c r="D192" s="18" t="s">
        <v>153</v>
      </c>
      <c r="E192" s="140"/>
      <c r="F192" s="141"/>
      <c r="G192" s="140"/>
      <c r="H192" s="17"/>
    </row>
    <row r="193" spans="1:8" s="1" customFormat="1" ht="12">
      <c r="A193" s="22">
        <v>16</v>
      </c>
      <c r="B193" s="17"/>
      <c r="C193" s="17"/>
      <c r="D193" s="18" t="s">
        <v>153</v>
      </c>
      <c r="E193" s="101"/>
      <c r="F193" s="108"/>
      <c r="G193" s="101"/>
      <c r="H193" s="137">
        <f>IF(G193="","",IF(G193=2790,"«- Correct!","«- Try again!"))</f>
      </c>
    </row>
    <row r="194" spans="1:8" s="1" customFormat="1" ht="12">
      <c r="A194" s="17"/>
      <c r="B194" s="17"/>
      <c r="C194" s="17"/>
      <c r="D194" s="37"/>
      <c r="E194" s="33"/>
      <c r="F194" s="33"/>
      <c r="G194" s="33" t="str">
        <f>IF((F194-E194)=0," ",(F194-E194)+G193)</f>
        <v> </v>
      </c>
      <c r="H194" s="17"/>
    </row>
    <row r="195" spans="1:8" s="1" customFormat="1" ht="12">
      <c r="A195" s="36" t="s">
        <v>122</v>
      </c>
      <c r="B195" s="17"/>
      <c r="C195" s="17"/>
      <c r="D195" s="37"/>
      <c r="E195" s="33"/>
      <c r="F195" s="33"/>
      <c r="G195" s="33"/>
      <c r="H195" s="17"/>
    </row>
    <row r="196" spans="1:8" s="1" customFormat="1" ht="12">
      <c r="A196" s="44"/>
      <c r="B196" s="44"/>
      <c r="C196" s="44"/>
      <c r="D196" s="45"/>
      <c r="E196" s="72"/>
      <c r="F196" s="72"/>
      <c r="G196" s="72"/>
      <c r="H196" s="17"/>
    </row>
    <row r="197" spans="1:8" s="1" customFormat="1" ht="12">
      <c r="A197" s="53" t="s">
        <v>6</v>
      </c>
      <c r="B197" s="55" t="s">
        <v>37</v>
      </c>
      <c r="C197" s="55"/>
      <c r="D197" s="47" t="s">
        <v>147</v>
      </c>
      <c r="E197" s="55" t="s">
        <v>33</v>
      </c>
      <c r="F197" s="55" t="s">
        <v>34</v>
      </c>
      <c r="G197" s="55" t="s">
        <v>38</v>
      </c>
      <c r="H197" s="17"/>
    </row>
    <row r="198" spans="1:8" s="1" customFormat="1" ht="12">
      <c r="A198" s="19" t="s">
        <v>73</v>
      </c>
      <c r="B198" s="17"/>
      <c r="C198" s="17"/>
      <c r="D198" s="18" t="s">
        <v>153</v>
      </c>
      <c r="E198" s="140"/>
      <c r="F198" s="141"/>
      <c r="G198" s="140"/>
      <c r="H198" s="17"/>
    </row>
    <row r="199" spans="1:8" s="1" customFormat="1" ht="12">
      <c r="A199" s="22">
        <v>13</v>
      </c>
      <c r="B199" s="17"/>
      <c r="C199" s="17"/>
      <c r="D199" s="18" t="s">
        <v>151</v>
      </c>
      <c r="E199" s="101"/>
      <c r="F199" s="108"/>
      <c r="G199" s="101"/>
      <c r="H199" s="137">
        <f>IF(G199="","",IF(G199=0,"«- Correct!","«- Try again!"))</f>
      </c>
    </row>
    <row r="200" spans="1:8" s="1" customFormat="1" ht="12">
      <c r="A200" s="17"/>
      <c r="B200" s="17"/>
      <c r="C200" s="17"/>
      <c r="D200" s="17"/>
      <c r="E200" s="17"/>
      <c r="F200" s="17"/>
      <c r="G200" s="17"/>
      <c r="H200" s="17"/>
    </row>
    <row r="201" spans="1:8" s="1" customFormat="1" ht="12">
      <c r="A201" s="36" t="s">
        <v>128</v>
      </c>
      <c r="B201" s="17"/>
      <c r="C201" s="17"/>
      <c r="D201" s="37"/>
      <c r="E201" s="33"/>
      <c r="F201" s="33"/>
      <c r="G201" s="33"/>
      <c r="H201" s="17"/>
    </row>
    <row r="202" spans="1:8" s="1" customFormat="1" ht="12">
      <c r="A202" s="44"/>
      <c r="B202" s="44"/>
      <c r="C202" s="44"/>
      <c r="D202" s="45"/>
      <c r="E202" s="72"/>
      <c r="F202" s="72"/>
      <c r="G202" s="72"/>
      <c r="H202" s="17"/>
    </row>
    <row r="203" spans="1:8" s="1" customFormat="1" ht="12">
      <c r="A203" s="53" t="s">
        <v>6</v>
      </c>
      <c r="B203" s="55" t="s">
        <v>37</v>
      </c>
      <c r="C203" s="55"/>
      <c r="D203" s="47" t="s">
        <v>147</v>
      </c>
      <c r="E203" s="55" t="s">
        <v>33</v>
      </c>
      <c r="F203" s="55" t="s">
        <v>34</v>
      </c>
      <c r="G203" s="55" t="s">
        <v>38</v>
      </c>
      <c r="H203" s="17"/>
    </row>
    <row r="204" spans="1:8" s="1" customFormat="1" ht="12">
      <c r="A204" s="19" t="s">
        <v>78</v>
      </c>
      <c r="B204" s="17"/>
      <c r="C204" s="17"/>
      <c r="D204" s="18" t="s">
        <v>153</v>
      </c>
      <c r="E204" s="140"/>
      <c r="F204" s="141"/>
      <c r="G204" s="140"/>
      <c r="H204" s="17"/>
    </row>
    <row r="205" spans="1:8" s="1" customFormat="1" ht="12">
      <c r="A205" s="22">
        <v>19</v>
      </c>
      <c r="B205" s="17"/>
      <c r="C205" s="17"/>
      <c r="D205" s="18" t="s">
        <v>152</v>
      </c>
      <c r="E205" s="101"/>
      <c r="F205" s="108"/>
      <c r="G205" s="101"/>
      <c r="H205" s="137">
        <f>IF(G205="","",IF(G205=20220,"«- Correct!","«- Try again!"))</f>
      </c>
    </row>
    <row r="206" spans="1:8" s="1" customFormat="1" ht="12">
      <c r="A206" s="22"/>
      <c r="B206" s="17"/>
      <c r="C206" s="17"/>
      <c r="D206" s="18"/>
      <c r="E206" s="33"/>
      <c r="F206" s="33"/>
      <c r="G206" s="33"/>
      <c r="H206" s="17"/>
    </row>
    <row r="207" spans="1:8" s="1" customFormat="1" ht="12">
      <c r="A207" s="36" t="s">
        <v>131</v>
      </c>
      <c r="B207" s="17"/>
      <c r="C207" s="17"/>
      <c r="D207" s="17"/>
      <c r="E207" s="33"/>
      <c r="F207" s="33"/>
      <c r="G207" s="33"/>
      <c r="H207" s="17"/>
    </row>
    <row r="208" spans="1:8" s="1" customFormat="1" ht="12">
      <c r="A208" s="44"/>
      <c r="B208" s="44"/>
      <c r="C208" s="44"/>
      <c r="D208" s="45"/>
      <c r="E208" s="72"/>
      <c r="F208" s="72"/>
      <c r="G208" s="72"/>
      <c r="H208" s="17"/>
    </row>
    <row r="209" spans="1:8" s="1" customFormat="1" ht="12">
      <c r="A209" s="53" t="s">
        <v>6</v>
      </c>
      <c r="B209" s="55" t="s">
        <v>37</v>
      </c>
      <c r="C209" s="55"/>
      <c r="D209" s="47" t="s">
        <v>147</v>
      </c>
      <c r="E209" s="55" t="s">
        <v>33</v>
      </c>
      <c r="F209" s="55" t="s">
        <v>34</v>
      </c>
      <c r="G209" s="55" t="s">
        <v>38</v>
      </c>
      <c r="H209" s="17"/>
    </row>
    <row r="210" spans="1:8" s="1" customFormat="1" ht="12">
      <c r="A210" s="19" t="s">
        <v>103</v>
      </c>
      <c r="B210" s="17"/>
      <c r="C210" s="17"/>
      <c r="D210" s="18" t="s">
        <v>153</v>
      </c>
      <c r="E210" s="101"/>
      <c r="F210" s="110"/>
      <c r="G210" s="101"/>
      <c r="H210" s="17"/>
    </row>
    <row r="211" spans="1:8" s="1" customFormat="1" ht="12">
      <c r="A211" s="22">
        <v>17</v>
      </c>
      <c r="B211" s="17"/>
      <c r="C211" s="17"/>
      <c r="D211" s="18" t="s">
        <v>152</v>
      </c>
      <c r="E211" s="92"/>
      <c r="F211" s="93"/>
      <c r="G211" s="92"/>
      <c r="H211" s="17"/>
    </row>
    <row r="212" spans="1:8" s="1" customFormat="1" ht="12">
      <c r="A212" s="22">
        <v>23</v>
      </c>
      <c r="B212" s="17"/>
      <c r="C212" s="17"/>
      <c r="D212" s="18" t="s">
        <v>151</v>
      </c>
      <c r="E212" s="101"/>
      <c r="F212" s="108"/>
      <c r="G212" s="101"/>
      <c r="H212" s="137">
        <f>IF(G212="","",IF(G212=0,"«- Correct!","«- Try again!"))</f>
      </c>
    </row>
    <row r="213" spans="1:8" s="1" customFormat="1" ht="12">
      <c r="A213" s="17"/>
      <c r="B213" s="17"/>
      <c r="C213" s="17"/>
      <c r="D213" s="37"/>
      <c r="E213" s="17"/>
      <c r="F213" s="17"/>
      <c r="G213" s="17"/>
      <c r="H213" s="17"/>
    </row>
    <row r="214" s="1" customFormat="1" ht="12"/>
    <row r="215" spans="1:7" s="1" customFormat="1" ht="12">
      <c r="A215" s="160" t="s">
        <v>121</v>
      </c>
      <c r="B215" s="160"/>
      <c r="C215" s="160"/>
      <c r="D215" s="160"/>
      <c r="E215" s="160"/>
      <c r="F215" s="160"/>
      <c r="G215" s="17"/>
    </row>
    <row r="216" spans="1:7" s="1" customFormat="1" ht="12">
      <c r="A216" s="160" t="s">
        <v>158</v>
      </c>
      <c r="B216" s="160"/>
      <c r="C216" s="160"/>
      <c r="D216" s="160"/>
      <c r="E216" s="160"/>
      <c r="F216" s="160"/>
      <c r="G216" s="17"/>
    </row>
    <row r="217" spans="1:7" s="1" customFormat="1" ht="12">
      <c r="A217" s="162" t="s">
        <v>80</v>
      </c>
      <c r="B217" s="162"/>
      <c r="C217" s="162"/>
      <c r="D217" s="162"/>
      <c r="E217" s="162"/>
      <c r="F217" s="162"/>
      <c r="G217" s="17"/>
    </row>
    <row r="218" spans="1:7" s="1" customFormat="1" ht="12">
      <c r="A218" s="17"/>
      <c r="B218" s="17"/>
      <c r="C218" s="17"/>
      <c r="D218" s="17"/>
      <c r="E218" s="17"/>
      <c r="F218" s="17"/>
      <c r="G218" s="17"/>
    </row>
    <row r="219" spans="1:7" s="1" customFormat="1" ht="12">
      <c r="A219" s="17"/>
      <c r="B219" s="17"/>
      <c r="C219" s="17"/>
      <c r="D219" s="17"/>
      <c r="E219" s="47" t="s">
        <v>33</v>
      </c>
      <c r="F219" s="47" t="s">
        <v>34</v>
      </c>
      <c r="G219" s="17"/>
    </row>
    <row r="220" spans="1:7" s="1" customFormat="1" ht="12">
      <c r="A220" s="20" t="s">
        <v>28</v>
      </c>
      <c r="B220" s="17"/>
      <c r="C220" s="17"/>
      <c r="D220" s="17"/>
      <c r="E220" s="79"/>
      <c r="F220" s="80"/>
      <c r="G220" s="17"/>
    </row>
    <row r="221" spans="1:7" s="1" customFormat="1" ht="12">
      <c r="A221" s="20" t="s">
        <v>39</v>
      </c>
      <c r="B221" s="17"/>
      <c r="C221" s="17"/>
      <c r="D221" s="17"/>
      <c r="E221" s="81"/>
      <c r="F221" s="82"/>
      <c r="G221" s="17"/>
    </row>
    <row r="222" spans="1:7" s="1" customFormat="1" ht="12">
      <c r="A222" s="20" t="s">
        <v>69</v>
      </c>
      <c r="B222" s="17"/>
      <c r="C222" s="17"/>
      <c r="D222" s="17"/>
      <c r="E222" s="81"/>
      <c r="F222" s="82"/>
      <c r="G222" s="17"/>
    </row>
    <row r="223" spans="1:7" s="1" customFormat="1" ht="12">
      <c r="A223" s="20" t="s">
        <v>41</v>
      </c>
      <c r="B223" s="17"/>
      <c r="C223" s="17"/>
      <c r="D223" s="17"/>
      <c r="E223" s="81"/>
      <c r="F223" s="82"/>
      <c r="G223" s="17"/>
    </row>
    <row r="224" spans="1:7" s="1" customFormat="1" ht="12">
      <c r="A224" s="20" t="s">
        <v>42</v>
      </c>
      <c r="B224" s="17"/>
      <c r="C224" s="17"/>
      <c r="D224" s="17"/>
      <c r="E224" s="81"/>
      <c r="F224" s="82"/>
      <c r="G224" s="17"/>
    </row>
    <row r="225" spans="1:7" s="1" customFormat="1" ht="12">
      <c r="A225" s="20" t="s">
        <v>95</v>
      </c>
      <c r="B225" s="17"/>
      <c r="C225" s="17"/>
      <c r="D225" s="17"/>
      <c r="E225" s="81"/>
      <c r="F225" s="82"/>
      <c r="G225" s="17"/>
    </row>
    <row r="226" spans="1:7" s="1" customFormat="1" ht="12">
      <c r="A226" s="20" t="s">
        <v>46</v>
      </c>
      <c r="B226" s="17"/>
      <c r="C226" s="17"/>
      <c r="D226" s="17"/>
      <c r="E226" s="83"/>
      <c r="F226" s="84"/>
      <c r="G226" s="17"/>
    </row>
    <row r="227" spans="1:7" s="1" customFormat="1" ht="12">
      <c r="A227" s="20" t="s">
        <v>96</v>
      </c>
      <c r="B227" s="17"/>
      <c r="C227" s="17"/>
      <c r="D227" s="17"/>
      <c r="E227" s="83"/>
      <c r="F227" s="85"/>
      <c r="G227" s="17"/>
    </row>
    <row r="228" spans="1:7" s="1" customFormat="1" ht="12">
      <c r="A228" s="20" t="s">
        <v>168</v>
      </c>
      <c r="B228" s="17"/>
      <c r="C228" s="17"/>
      <c r="D228" s="17"/>
      <c r="E228" s="83"/>
      <c r="F228" s="85"/>
      <c r="G228" s="17"/>
    </row>
    <row r="229" spans="1:7" s="1" customFormat="1" ht="12">
      <c r="A229" s="20" t="s">
        <v>169</v>
      </c>
      <c r="B229" s="17"/>
      <c r="C229" s="17"/>
      <c r="D229" s="17"/>
      <c r="E229" s="83"/>
      <c r="F229" s="85"/>
      <c r="G229" s="17"/>
    </row>
    <row r="230" spans="1:7" s="1" customFormat="1" ht="12">
      <c r="A230" s="20" t="s">
        <v>25</v>
      </c>
      <c r="B230" s="17"/>
      <c r="C230" s="17"/>
      <c r="D230" s="17"/>
      <c r="E230" s="83"/>
      <c r="F230" s="85"/>
      <c r="G230" s="17"/>
    </row>
    <row r="231" spans="1:7" s="1" customFormat="1" ht="12">
      <c r="A231" s="20" t="s">
        <v>52</v>
      </c>
      <c r="B231" s="17"/>
      <c r="C231" s="17"/>
      <c r="D231" s="17"/>
      <c r="E231" s="81"/>
      <c r="F231" s="85"/>
      <c r="G231" s="17"/>
    </row>
    <row r="232" spans="1:7" s="1" customFormat="1" ht="12">
      <c r="A232" s="20" t="s">
        <v>71</v>
      </c>
      <c r="B232" s="17"/>
      <c r="C232" s="17"/>
      <c r="D232" s="17"/>
      <c r="E232" s="81"/>
      <c r="F232" s="85"/>
      <c r="G232" s="17"/>
    </row>
    <row r="233" spans="1:7" s="1" customFormat="1" ht="12">
      <c r="A233" s="20" t="s">
        <v>57</v>
      </c>
      <c r="B233" s="17"/>
      <c r="C233" s="17"/>
      <c r="D233" s="17"/>
      <c r="E233" s="77"/>
      <c r="F233" s="86"/>
      <c r="G233" s="17"/>
    </row>
    <row r="234" spans="1:7" s="1" customFormat="1" ht="12.75" thickBot="1">
      <c r="A234" s="20" t="s">
        <v>43</v>
      </c>
      <c r="B234" s="17"/>
      <c r="C234" s="17"/>
      <c r="D234" s="17"/>
      <c r="E234" s="87"/>
      <c r="F234" s="88"/>
      <c r="G234" s="17"/>
    </row>
    <row r="235" spans="1:7" s="1" customFormat="1" ht="12.75" thickTop="1">
      <c r="A235" s="20"/>
      <c r="B235" s="17"/>
      <c r="C235" s="17"/>
      <c r="D235" s="17"/>
      <c r="E235" s="41">
        <f>IF(E234="","",IF(E234=783105,"Correct!","Try again!"))</f>
      </c>
      <c r="F235" s="41">
        <f>IF(F234="","",IF(F234=783105,"Correct!","Try again!"))</f>
      </c>
      <c r="G235" s="17"/>
    </row>
    <row r="236" spans="1:6" s="1" customFormat="1" ht="12">
      <c r="A236" s="30"/>
      <c r="B236" s="30"/>
      <c r="C236" s="30"/>
      <c r="D236" s="30"/>
      <c r="E236" s="31"/>
      <c r="F236" s="31"/>
    </row>
    <row r="237" spans="1:6" s="1" customFormat="1" ht="12">
      <c r="A237" s="160" t="s">
        <v>121</v>
      </c>
      <c r="B237" s="160"/>
      <c r="C237" s="160"/>
      <c r="D237" s="160"/>
      <c r="E237" s="160"/>
      <c r="F237" s="29"/>
    </row>
    <row r="238" spans="1:6" s="1" customFormat="1" ht="12">
      <c r="A238" s="160" t="s">
        <v>62</v>
      </c>
      <c r="B238" s="160"/>
      <c r="C238" s="160"/>
      <c r="D238" s="160"/>
      <c r="E238" s="160"/>
      <c r="F238" s="29"/>
    </row>
    <row r="239" spans="1:6" s="1" customFormat="1" ht="12">
      <c r="A239" s="162" t="s">
        <v>80</v>
      </c>
      <c r="B239" s="162"/>
      <c r="C239" s="162"/>
      <c r="D239" s="162"/>
      <c r="E239" s="162"/>
      <c r="F239" s="29"/>
    </row>
    <row r="240" spans="1:6" s="1" customFormat="1" ht="12">
      <c r="A240" s="17"/>
      <c r="B240" s="17"/>
      <c r="C240" s="17"/>
      <c r="D240" s="17"/>
      <c r="E240" s="29"/>
      <c r="F240" s="29"/>
    </row>
    <row r="241" spans="1:6" s="1" customFormat="1" ht="12">
      <c r="A241" s="20" t="s">
        <v>130</v>
      </c>
      <c r="B241" s="17"/>
      <c r="C241" s="17"/>
      <c r="D241" s="17"/>
      <c r="E241" s="76"/>
      <c r="F241" s="29"/>
    </row>
    <row r="242" spans="1:6" s="1" customFormat="1" ht="12">
      <c r="A242" s="20" t="s">
        <v>127</v>
      </c>
      <c r="B242" s="17"/>
      <c r="C242" s="17"/>
      <c r="D242" s="17"/>
      <c r="E242" s="77"/>
      <c r="F242" s="29"/>
    </row>
    <row r="243" spans="1:6" s="1" customFormat="1" ht="12.75" thickBot="1">
      <c r="A243" s="20" t="s">
        <v>63</v>
      </c>
      <c r="B243" s="17"/>
      <c r="C243" s="17"/>
      <c r="D243" s="17"/>
      <c r="E243" s="78"/>
      <c r="F243" s="29"/>
    </row>
    <row r="244" spans="1:6" s="1" customFormat="1" ht="12.75" thickTop="1">
      <c r="A244" s="17"/>
      <c r="B244" s="17"/>
      <c r="C244" s="17"/>
      <c r="D244" s="17"/>
      <c r="E244" s="41">
        <f>IF(E243="","",IF(E243=19225,"Correct!","Try again!"))</f>
      </c>
      <c r="F244" s="17"/>
    </row>
    <row r="245" s="1" customFormat="1" ht="12">
      <c r="F245" s="30"/>
    </row>
    <row r="246" spans="1:6" s="1" customFormat="1" ht="12">
      <c r="A246" s="160" t="s">
        <v>121</v>
      </c>
      <c r="B246" s="160"/>
      <c r="C246" s="160"/>
      <c r="D246" s="160"/>
      <c r="E246" s="160"/>
      <c r="F246" s="17"/>
    </row>
    <row r="247" spans="1:6" s="1" customFormat="1" ht="12">
      <c r="A247" s="160" t="s">
        <v>65</v>
      </c>
      <c r="B247" s="160"/>
      <c r="C247" s="160"/>
      <c r="D247" s="160"/>
      <c r="E247" s="160"/>
      <c r="F247" s="17"/>
    </row>
    <row r="248" spans="1:6" s="1" customFormat="1" ht="12">
      <c r="A248" s="162" t="s">
        <v>80</v>
      </c>
      <c r="B248" s="162"/>
      <c r="C248" s="162"/>
      <c r="D248" s="162"/>
      <c r="E248" s="162"/>
      <c r="F248" s="29"/>
    </row>
    <row r="249" spans="1:6" s="1" customFormat="1" ht="12">
      <c r="A249" s="17"/>
      <c r="B249" s="17"/>
      <c r="C249" s="17"/>
      <c r="D249" s="17"/>
      <c r="E249" s="29"/>
      <c r="F249" s="29"/>
    </row>
    <row r="250" spans="1:6" s="1" customFormat="1" ht="12">
      <c r="A250" s="20" t="s">
        <v>125</v>
      </c>
      <c r="B250" s="17"/>
      <c r="C250" s="17"/>
      <c r="D250" s="17"/>
      <c r="E250" s="76"/>
      <c r="F250" s="29"/>
    </row>
    <row r="251" spans="1:6" s="1" customFormat="1" ht="12">
      <c r="A251" s="20" t="s">
        <v>128</v>
      </c>
      <c r="B251" s="17"/>
      <c r="C251" s="17"/>
      <c r="D251" s="17"/>
      <c r="E251" s="77"/>
      <c r="F251" s="29"/>
    </row>
    <row r="252" spans="1:6" s="1" customFormat="1" ht="12.75" thickBot="1">
      <c r="A252" s="20" t="s">
        <v>66</v>
      </c>
      <c r="B252" s="17"/>
      <c r="C252" s="17"/>
      <c r="D252" s="17"/>
      <c r="E252" s="78"/>
      <c r="F252" s="29"/>
    </row>
    <row r="253" spans="1:6" s="1" customFormat="1" ht="12.75" thickTop="1">
      <c r="A253" s="17"/>
      <c r="B253" s="17"/>
      <c r="C253" s="17"/>
      <c r="D253" s="17"/>
      <c r="E253" s="41">
        <f>IF(E252="","",IF(E252=23010,"Correct!","Try again!"))</f>
      </c>
      <c r="F253" s="29"/>
    </row>
    <row r="254" s="1" customFormat="1" ht="12">
      <c r="F254" s="31"/>
    </row>
    <row r="255" s="1" customFormat="1" ht="12"/>
    <row r="256" ht="12.75"/>
    <row r="257" ht="12.75"/>
  </sheetData>
  <sheetProtection password="C690" sheet="1" objects="1" scenarios="1" selectLockedCells="1"/>
  <mergeCells count="27">
    <mergeCell ref="F3:G3"/>
    <mergeCell ref="F2:G2"/>
    <mergeCell ref="B67:E67"/>
    <mergeCell ref="A239:E239"/>
    <mergeCell ref="A238:E238"/>
    <mergeCell ref="A237:E237"/>
    <mergeCell ref="A75:G75"/>
    <mergeCell ref="A74:G74"/>
    <mergeCell ref="A20:J20"/>
    <mergeCell ref="A186:G186"/>
    <mergeCell ref="A248:E248"/>
    <mergeCell ref="A247:E247"/>
    <mergeCell ref="A246:E246"/>
    <mergeCell ref="A187:G187"/>
    <mergeCell ref="A217:F217"/>
    <mergeCell ref="A216:F216"/>
    <mergeCell ref="A215:F215"/>
    <mergeCell ref="A19:J19"/>
    <mergeCell ref="A33:K33"/>
    <mergeCell ref="A32:K32"/>
    <mergeCell ref="A163:G163"/>
    <mergeCell ref="A162:G162"/>
    <mergeCell ref="A48:J48"/>
    <mergeCell ref="A47:J47"/>
    <mergeCell ref="A61:G61"/>
    <mergeCell ref="A60:G60"/>
    <mergeCell ref="B71:E71"/>
  </mergeCells>
  <printOptions horizontalCentered="1"/>
  <pageMargins left="0" right="0" top="0.49" bottom="0.36" header="0.5" footer="0.36"/>
  <pageSetup horizontalDpi="600" verticalDpi="600" orientation="portrait" scale="76" r:id="rId3"/>
  <rowBreaks count="4" manualBreakCount="4">
    <brk id="58" max="255" man="1"/>
    <brk id="122" max="255" man="1"/>
    <brk id="185" max="255" man="1"/>
    <brk id="27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6.421875" style="0" customWidth="1"/>
    <col min="2" max="11" width="12.7109375" style="0" customWidth="1"/>
    <col min="12" max="12" width="2.7109375" style="0" customWidth="1"/>
    <col min="13" max="38" width="12.7109375" style="0" customWidth="1"/>
  </cols>
  <sheetData>
    <row r="1" spans="1:11" ht="12.75">
      <c r="A1" s="167" t="s">
        <v>164</v>
      </c>
      <c r="B1" s="167"/>
      <c r="C1" s="167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2.75">
      <c r="A3" s="166" t="s">
        <v>121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4"/>
    </row>
    <row r="4" spans="1:12" ht="12.7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14"/>
    </row>
    <row r="5" spans="1:12" ht="12.75">
      <c r="A5" s="32"/>
      <c r="B5" s="32"/>
      <c r="C5" s="32"/>
      <c r="D5" s="32"/>
      <c r="E5" s="32"/>
      <c r="F5" s="32"/>
      <c r="G5" s="32"/>
      <c r="H5" s="64" t="s">
        <v>3</v>
      </c>
      <c r="I5" s="64" t="s">
        <v>4</v>
      </c>
      <c r="J5" s="32"/>
      <c r="K5" s="32"/>
      <c r="L5" s="14"/>
    </row>
    <row r="6" spans="1:12" ht="12.75">
      <c r="A6" s="56" t="s">
        <v>6</v>
      </c>
      <c r="B6" s="56" t="s">
        <v>7</v>
      </c>
      <c r="C6" s="56"/>
      <c r="D6" s="56"/>
      <c r="E6" s="56"/>
      <c r="F6" s="56" t="s">
        <v>8</v>
      </c>
      <c r="G6" s="56"/>
      <c r="H6" s="65" t="s">
        <v>9</v>
      </c>
      <c r="I6" s="65" t="s">
        <v>10</v>
      </c>
      <c r="J6" s="65" t="s">
        <v>11</v>
      </c>
      <c r="K6" s="65" t="s">
        <v>12</v>
      </c>
      <c r="L6" s="14"/>
    </row>
    <row r="7" spans="1:12" ht="12.75">
      <c r="A7" s="12" t="s">
        <v>73</v>
      </c>
      <c r="B7" s="26" t="s">
        <v>23</v>
      </c>
      <c r="C7" s="26"/>
      <c r="D7" s="26"/>
      <c r="E7" s="26"/>
      <c r="F7" s="26" t="s">
        <v>122</v>
      </c>
      <c r="G7" s="26"/>
      <c r="H7" s="60" t="s">
        <v>73</v>
      </c>
      <c r="I7" s="57"/>
      <c r="J7" s="11" t="s">
        <v>74</v>
      </c>
      <c r="K7" s="66">
        <v>42600</v>
      </c>
      <c r="L7" s="14"/>
    </row>
    <row r="8" spans="1:12" ht="12.75">
      <c r="A8" s="12">
        <v>2</v>
      </c>
      <c r="B8" s="10" t="s">
        <v>123</v>
      </c>
      <c r="C8" s="10"/>
      <c r="D8" s="10"/>
      <c r="E8" s="10"/>
      <c r="F8" s="10" t="s">
        <v>124</v>
      </c>
      <c r="G8" s="10"/>
      <c r="H8" s="61">
        <v>854</v>
      </c>
      <c r="I8" s="58"/>
      <c r="J8" s="63" t="s">
        <v>14</v>
      </c>
      <c r="K8" s="67">
        <v>15800</v>
      </c>
      <c r="L8" s="14"/>
    </row>
    <row r="9" spans="1:12" ht="12.75">
      <c r="A9" s="10">
        <v>3</v>
      </c>
      <c r="B9" s="10" t="s">
        <v>16</v>
      </c>
      <c r="C9" s="10"/>
      <c r="D9" s="10"/>
      <c r="E9" s="10"/>
      <c r="F9" s="10" t="s">
        <v>125</v>
      </c>
      <c r="G9" s="10"/>
      <c r="H9" s="61" t="s">
        <v>75</v>
      </c>
      <c r="I9" s="58"/>
      <c r="J9" s="63" t="s">
        <v>17</v>
      </c>
      <c r="K9" s="67">
        <v>1120</v>
      </c>
      <c r="L9" s="14"/>
    </row>
    <row r="10" spans="1:12" ht="12.75">
      <c r="A10" s="10">
        <v>3</v>
      </c>
      <c r="B10" s="10" t="s">
        <v>126</v>
      </c>
      <c r="C10" s="10"/>
      <c r="D10" s="10"/>
      <c r="E10" s="10"/>
      <c r="F10" s="10" t="s">
        <v>127</v>
      </c>
      <c r="G10" s="10"/>
      <c r="H10" s="61">
        <v>855</v>
      </c>
      <c r="I10" s="58"/>
      <c r="J10" s="63" t="s">
        <v>14</v>
      </c>
      <c r="K10" s="67">
        <v>9200</v>
      </c>
      <c r="L10" s="14"/>
    </row>
    <row r="11" spans="1:12" ht="12.75">
      <c r="A11" s="10">
        <v>6</v>
      </c>
      <c r="B11" s="10" t="s">
        <v>76</v>
      </c>
      <c r="C11" s="10"/>
      <c r="D11" s="10"/>
      <c r="E11" s="10"/>
      <c r="F11" s="10" t="s">
        <v>111</v>
      </c>
      <c r="G11" s="10"/>
      <c r="H11" s="61"/>
      <c r="I11" s="58"/>
      <c r="J11" s="63"/>
      <c r="K11" s="67">
        <v>72000</v>
      </c>
      <c r="L11" s="14"/>
    </row>
    <row r="12" spans="1:12" ht="12.75">
      <c r="A12" s="10">
        <v>9</v>
      </c>
      <c r="B12" s="10" t="s">
        <v>77</v>
      </c>
      <c r="C12" s="10"/>
      <c r="D12" s="10"/>
      <c r="E12" s="10"/>
      <c r="F12" s="10" t="s">
        <v>128</v>
      </c>
      <c r="G12" s="10"/>
      <c r="H12" s="61" t="s">
        <v>78</v>
      </c>
      <c r="I12" s="58"/>
      <c r="J12" s="63" t="s">
        <v>17</v>
      </c>
      <c r="K12" s="67">
        <v>20850</v>
      </c>
      <c r="L12" s="14"/>
    </row>
    <row r="13" spans="1:12" ht="12.75">
      <c r="A13" s="10">
        <v>10</v>
      </c>
      <c r="B13" s="10" t="s">
        <v>129</v>
      </c>
      <c r="C13" s="10"/>
      <c r="D13" s="10"/>
      <c r="E13" s="10"/>
      <c r="F13" s="10" t="s">
        <v>130</v>
      </c>
      <c r="G13" s="10"/>
      <c r="H13" s="61">
        <v>856</v>
      </c>
      <c r="I13" s="58"/>
      <c r="J13" s="63" t="s">
        <v>14</v>
      </c>
      <c r="K13" s="67">
        <v>4600</v>
      </c>
      <c r="L13" s="14"/>
    </row>
    <row r="14" spans="1:12" ht="12.75">
      <c r="A14" s="10">
        <v>12</v>
      </c>
      <c r="B14" s="10" t="s">
        <v>18</v>
      </c>
      <c r="C14" s="10"/>
      <c r="D14" s="10"/>
      <c r="E14" s="10"/>
      <c r="F14" s="10" t="s">
        <v>124</v>
      </c>
      <c r="G14" s="10"/>
      <c r="H14" s="61">
        <v>854</v>
      </c>
      <c r="I14" s="58"/>
      <c r="J14" s="63" t="s">
        <v>14</v>
      </c>
      <c r="K14" s="67"/>
      <c r="L14" s="14"/>
    </row>
    <row r="15" spans="1:12" ht="12.75">
      <c r="A15" s="10">
        <v>13</v>
      </c>
      <c r="B15" s="10" t="s">
        <v>19</v>
      </c>
      <c r="C15" s="10"/>
      <c r="D15" s="10"/>
      <c r="E15" s="10"/>
      <c r="F15" s="26" t="s">
        <v>122</v>
      </c>
      <c r="G15" s="26"/>
      <c r="H15" s="61" t="s">
        <v>73</v>
      </c>
      <c r="I15" s="58">
        <v>416</v>
      </c>
      <c r="J15" s="63" t="s">
        <v>14</v>
      </c>
      <c r="K15" s="67"/>
      <c r="L15" s="14"/>
    </row>
    <row r="16" spans="1:12" ht="12.75">
      <c r="A16" s="10">
        <v>13</v>
      </c>
      <c r="B16" s="10" t="s">
        <v>18</v>
      </c>
      <c r="C16" s="10"/>
      <c r="D16" s="10"/>
      <c r="E16" s="10"/>
      <c r="F16" s="10" t="s">
        <v>127</v>
      </c>
      <c r="G16" s="10"/>
      <c r="H16" s="61">
        <v>855</v>
      </c>
      <c r="I16" s="58"/>
      <c r="J16" s="63" t="s">
        <v>14</v>
      </c>
      <c r="K16" s="67"/>
      <c r="L16" s="14"/>
    </row>
    <row r="17" spans="1:12" ht="12.75">
      <c r="A17" s="10">
        <v>14</v>
      </c>
      <c r="B17" s="10" t="s">
        <v>112</v>
      </c>
      <c r="C17" s="10"/>
      <c r="D17" s="10"/>
      <c r="E17" s="10"/>
      <c r="F17" s="10" t="s">
        <v>131</v>
      </c>
      <c r="G17" s="10"/>
      <c r="H17" s="61" t="s">
        <v>79</v>
      </c>
      <c r="I17" s="58"/>
      <c r="J17" s="63" t="s">
        <v>14</v>
      </c>
      <c r="K17" s="67">
        <v>31625</v>
      </c>
      <c r="L17" s="14"/>
    </row>
    <row r="18" spans="1:12" ht="12.75">
      <c r="A18" s="10">
        <v>15</v>
      </c>
      <c r="B18" s="10" t="s">
        <v>35</v>
      </c>
      <c r="C18" s="10"/>
      <c r="D18" s="10"/>
      <c r="E18" s="10"/>
      <c r="F18" s="10"/>
      <c r="G18" s="10"/>
      <c r="H18" s="61"/>
      <c r="I18" s="58">
        <v>417</v>
      </c>
      <c r="J18" s="63"/>
      <c r="K18" s="67">
        <v>15900</v>
      </c>
      <c r="L18" s="14"/>
    </row>
    <row r="19" spans="1:12" ht="12.75">
      <c r="A19" s="10">
        <v>15</v>
      </c>
      <c r="B19" s="10" t="s">
        <v>132</v>
      </c>
      <c r="C19" s="10"/>
      <c r="D19" s="10"/>
      <c r="E19" s="10"/>
      <c r="F19" s="10"/>
      <c r="G19" s="10"/>
      <c r="H19" s="61"/>
      <c r="I19" s="58"/>
      <c r="J19" s="63"/>
      <c r="K19" s="67">
        <v>164680</v>
      </c>
      <c r="L19" s="14"/>
    </row>
    <row r="20" spans="1:12" ht="12.75">
      <c r="A20" s="10">
        <v>16</v>
      </c>
      <c r="B20" s="10" t="s">
        <v>81</v>
      </c>
      <c r="C20" s="10"/>
      <c r="D20" s="10"/>
      <c r="E20" s="10"/>
      <c r="F20" s="10" t="s">
        <v>125</v>
      </c>
      <c r="G20" s="10"/>
      <c r="H20" s="61" t="s">
        <v>82</v>
      </c>
      <c r="I20" s="58"/>
      <c r="J20" s="63" t="s">
        <v>17</v>
      </c>
      <c r="K20" s="67">
        <v>1670</v>
      </c>
      <c r="L20" s="14"/>
    </row>
    <row r="21" spans="1:12" ht="12.75">
      <c r="A21" s="10">
        <v>17</v>
      </c>
      <c r="B21" s="10" t="s">
        <v>143</v>
      </c>
      <c r="C21" s="10"/>
      <c r="D21" s="10"/>
      <c r="E21" s="10"/>
      <c r="F21" s="10" t="s">
        <v>131</v>
      </c>
      <c r="G21" s="10"/>
      <c r="H21" s="61"/>
      <c r="I21" s="58"/>
      <c r="J21" s="63"/>
      <c r="K21" s="67">
        <v>2425</v>
      </c>
      <c r="L21" s="14"/>
    </row>
    <row r="22" spans="1:12" ht="12.75">
      <c r="A22" s="10">
        <v>19</v>
      </c>
      <c r="B22" s="10" t="s">
        <v>115</v>
      </c>
      <c r="C22" s="10"/>
      <c r="D22" s="10"/>
      <c r="E22" s="10"/>
      <c r="F22" s="10" t="s">
        <v>128</v>
      </c>
      <c r="G22" s="10"/>
      <c r="H22" s="62"/>
      <c r="I22" s="59"/>
      <c r="J22" s="63"/>
      <c r="K22" s="67">
        <v>630</v>
      </c>
      <c r="L22" s="14"/>
    </row>
    <row r="23" spans="1:12" ht="12.75">
      <c r="A23" s="10">
        <v>20</v>
      </c>
      <c r="B23" s="10" t="s">
        <v>18</v>
      </c>
      <c r="C23" s="10"/>
      <c r="D23" s="10"/>
      <c r="E23" s="10"/>
      <c r="F23" s="10" t="s">
        <v>130</v>
      </c>
      <c r="G23" s="10"/>
      <c r="H23" s="61">
        <v>856</v>
      </c>
      <c r="I23" s="58"/>
      <c r="J23" s="63" t="s">
        <v>14</v>
      </c>
      <c r="K23" s="68"/>
      <c r="L23" s="14"/>
    </row>
    <row r="24" spans="1:12" ht="12.75">
      <c r="A24" s="10">
        <v>23</v>
      </c>
      <c r="B24" s="10" t="s">
        <v>89</v>
      </c>
      <c r="C24" s="10"/>
      <c r="D24" s="10"/>
      <c r="E24" s="10"/>
      <c r="F24" s="10" t="s">
        <v>131</v>
      </c>
      <c r="G24" s="10"/>
      <c r="H24" s="61" t="s">
        <v>79</v>
      </c>
      <c r="I24" s="58">
        <v>418</v>
      </c>
      <c r="J24" s="63" t="s">
        <v>14</v>
      </c>
      <c r="K24" s="67"/>
      <c r="L24" s="14"/>
    </row>
    <row r="25" spans="1:12" ht="12.75">
      <c r="A25" s="10">
        <v>27</v>
      </c>
      <c r="B25" s="10" t="s">
        <v>133</v>
      </c>
      <c r="C25" s="10"/>
      <c r="D25" s="10"/>
      <c r="E25" s="10"/>
      <c r="F25" s="10" t="s">
        <v>130</v>
      </c>
      <c r="G25" s="10"/>
      <c r="H25" s="61">
        <v>857</v>
      </c>
      <c r="I25" s="58"/>
      <c r="J25" s="63" t="s">
        <v>14</v>
      </c>
      <c r="K25" s="67">
        <v>13910</v>
      </c>
      <c r="L25" s="14"/>
    </row>
    <row r="26" spans="1:12" ht="12.75">
      <c r="A26" s="10">
        <v>28</v>
      </c>
      <c r="B26" s="10" t="s">
        <v>134</v>
      </c>
      <c r="C26" s="10"/>
      <c r="D26" s="10"/>
      <c r="E26" s="10"/>
      <c r="F26" s="10" t="s">
        <v>127</v>
      </c>
      <c r="G26" s="10"/>
      <c r="H26" s="61">
        <v>858</v>
      </c>
      <c r="I26" s="58"/>
      <c r="J26" s="63" t="s">
        <v>14</v>
      </c>
      <c r="K26" s="67">
        <v>5315</v>
      </c>
      <c r="L26" s="14"/>
    </row>
    <row r="27" spans="1:12" ht="12.75">
      <c r="A27" s="10">
        <v>31</v>
      </c>
      <c r="B27" s="10" t="s">
        <v>35</v>
      </c>
      <c r="C27" s="10"/>
      <c r="D27" s="10"/>
      <c r="E27" s="10"/>
      <c r="F27" s="10"/>
      <c r="G27" s="10"/>
      <c r="H27" s="61"/>
      <c r="I27" s="58">
        <v>419</v>
      </c>
      <c r="J27" s="63"/>
      <c r="K27" s="67">
        <v>15900</v>
      </c>
      <c r="L27" s="14"/>
    </row>
    <row r="28" spans="1:12" ht="12.75">
      <c r="A28" s="10">
        <v>31</v>
      </c>
      <c r="B28" s="10" t="s">
        <v>135</v>
      </c>
      <c r="C28" s="10"/>
      <c r="D28" s="10"/>
      <c r="E28" s="10"/>
      <c r="F28" s="10"/>
      <c r="G28" s="10"/>
      <c r="H28" s="13"/>
      <c r="I28" s="13"/>
      <c r="J28" s="63"/>
      <c r="K28" s="67">
        <v>174590</v>
      </c>
      <c r="L28" s="14"/>
    </row>
    <row r="29" spans="1:12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4"/>
    </row>
    <row r="30" spans="1:12" ht="12.75">
      <c r="A30" s="32" t="s">
        <v>108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4"/>
    </row>
    <row r="31" spans="1:12" ht="12.75">
      <c r="A31" s="10" t="s">
        <v>141</v>
      </c>
      <c r="B31" s="10"/>
      <c r="C31" s="10"/>
      <c r="D31" s="10"/>
      <c r="E31" s="10"/>
      <c r="F31" s="69">
        <v>300000</v>
      </c>
      <c r="G31" s="10"/>
      <c r="H31" s="10"/>
      <c r="I31" s="10"/>
      <c r="J31" s="10"/>
      <c r="K31" s="10"/>
      <c r="L31" s="14"/>
    </row>
    <row r="32" spans="1:12" ht="12.75">
      <c r="A32" s="10" t="s">
        <v>170</v>
      </c>
      <c r="B32" s="10"/>
      <c r="C32" s="10"/>
      <c r="D32" s="10"/>
      <c r="E32" s="10"/>
      <c r="F32" s="69">
        <v>30000</v>
      </c>
      <c r="G32" s="10"/>
      <c r="H32" s="10"/>
      <c r="I32" s="10"/>
      <c r="J32" s="10"/>
      <c r="K32" s="10"/>
      <c r="L32" s="14"/>
    </row>
    <row r="33" spans="1:12" ht="12.75">
      <c r="A33" s="10" t="s">
        <v>171</v>
      </c>
      <c r="B33" s="10"/>
      <c r="C33" s="10"/>
      <c r="D33" s="10"/>
      <c r="E33" s="10"/>
      <c r="F33" s="69">
        <v>270000</v>
      </c>
      <c r="G33" s="10"/>
      <c r="H33" s="10"/>
      <c r="I33" s="10"/>
      <c r="J33" s="10"/>
      <c r="K33" s="10"/>
      <c r="L33" s="14"/>
    </row>
    <row r="34" spans="1:12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4"/>
    </row>
    <row r="35" spans="1:12" ht="12.75">
      <c r="A35" s="32" t="s">
        <v>144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4"/>
    </row>
    <row r="36" spans="1:12" ht="12.75">
      <c r="A36" s="10" t="s">
        <v>142</v>
      </c>
      <c r="B36" s="10"/>
      <c r="C36" s="10"/>
      <c r="D36" s="10"/>
      <c r="E36" s="10"/>
      <c r="F36" s="69">
        <v>783105</v>
      </c>
      <c r="G36" s="27"/>
      <c r="H36" s="10"/>
      <c r="I36" s="10"/>
      <c r="J36" s="10"/>
      <c r="K36" s="10"/>
      <c r="L36" s="14"/>
    </row>
    <row r="37" spans="1:12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</sheetData>
  <sheetProtection password="C690" sheet="1" objects="1" scenarios="1" selectLockedCells="1" selectUnlockedCells="1"/>
  <mergeCells count="2">
    <mergeCell ref="A3:K3"/>
    <mergeCell ref="A1:C1"/>
  </mergeCells>
  <printOptions horizontalCentered="1"/>
  <pageMargins left="0.25" right="0.25" top="1" bottom="1" header="0.52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0"/>
  <sheetViews>
    <sheetView showGridLines="0" zoomScalePageLayoutView="0" workbookViewId="0" topLeftCell="A1">
      <selection activeCell="F1" sqref="F1:G1"/>
    </sheetView>
  </sheetViews>
  <sheetFormatPr defaultColWidth="9.140625" defaultRowHeight="12.75"/>
  <cols>
    <col min="1" max="1" width="6.8515625" style="3" customWidth="1"/>
    <col min="2" max="4" width="12.7109375" style="3" customWidth="1"/>
    <col min="5" max="5" width="15.421875" style="3" customWidth="1"/>
    <col min="6" max="11" width="12.7109375" style="3" customWidth="1"/>
    <col min="12" max="12" width="2.7109375" style="3" customWidth="1"/>
    <col min="13" max="34" width="12.7109375" style="3" customWidth="1"/>
    <col min="35" max="16384" width="9.140625" style="3" customWidth="1"/>
  </cols>
  <sheetData>
    <row r="1" spans="1:21" ht="12.75">
      <c r="A1" s="1"/>
      <c r="B1" s="1"/>
      <c r="C1" s="1"/>
      <c r="D1" s="1"/>
      <c r="E1" s="121" t="s">
        <v>0</v>
      </c>
      <c r="F1" s="164"/>
      <c r="G1" s="164"/>
      <c r="H1" s="12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5"/>
    </row>
    <row r="2" spans="1:21" ht="12.75">
      <c r="A2" s="1"/>
      <c r="B2" s="1"/>
      <c r="C2" s="1"/>
      <c r="D2" s="1"/>
      <c r="E2" s="121" t="s">
        <v>1</v>
      </c>
      <c r="F2" s="164"/>
      <c r="G2" s="164"/>
      <c r="H2" s="12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4"/>
    </row>
    <row r="3" spans="1:21" ht="12.75">
      <c r="A3" s="1"/>
      <c r="B3" s="1"/>
      <c r="C3" s="1"/>
      <c r="D3" s="1"/>
      <c r="E3" s="125"/>
      <c r="F3" s="163" t="s">
        <v>163</v>
      </c>
      <c r="G3" s="163"/>
      <c r="H3" s="12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U3" s="4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U4" s="4"/>
    </row>
    <row r="5" spans="1:19" ht="12.75">
      <c r="A5" s="15" t="s">
        <v>121</v>
      </c>
      <c r="B5" s="42"/>
      <c r="C5" s="42"/>
      <c r="D5" s="42"/>
      <c r="E5" s="42"/>
      <c r="F5" s="42"/>
      <c r="G5" s="17"/>
      <c r="H5" s="1"/>
      <c r="I5" s="7"/>
      <c r="J5" s="7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5" t="s">
        <v>20</v>
      </c>
      <c r="B6" s="42"/>
      <c r="C6" s="42"/>
      <c r="D6" s="42"/>
      <c r="E6" s="42"/>
      <c r="F6" s="42"/>
      <c r="G6" s="17"/>
      <c r="H6" s="1"/>
      <c r="I6" s="7"/>
      <c r="J6" s="7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44"/>
      <c r="B7" s="44"/>
      <c r="C7" s="44"/>
      <c r="D7" s="44"/>
      <c r="E7" s="44"/>
      <c r="F7" s="44"/>
      <c r="G7" s="17"/>
      <c r="H7" s="1"/>
      <c r="I7" s="7"/>
      <c r="J7" s="7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44"/>
      <c r="B8" s="44"/>
      <c r="C8" s="44"/>
      <c r="D8" s="45" t="s">
        <v>24</v>
      </c>
      <c r="E8" s="45"/>
      <c r="F8" s="45" t="s">
        <v>160</v>
      </c>
      <c r="G8" s="17"/>
      <c r="H8" s="1"/>
      <c r="I8" s="7"/>
      <c r="J8" s="7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47" t="s">
        <v>6</v>
      </c>
      <c r="B9" s="47" t="s">
        <v>30</v>
      </c>
      <c r="C9" s="47"/>
      <c r="D9" s="47" t="s">
        <v>10</v>
      </c>
      <c r="E9" s="47" t="s">
        <v>147</v>
      </c>
      <c r="F9" s="47" t="s">
        <v>113</v>
      </c>
      <c r="G9" s="17"/>
      <c r="H9" s="1"/>
      <c r="I9" s="7"/>
      <c r="J9" s="7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9" t="s">
        <v>83</v>
      </c>
      <c r="B10" s="20" t="s">
        <v>124</v>
      </c>
      <c r="C10" s="20"/>
      <c r="D10" s="21">
        <v>854</v>
      </c>
      <c r="E10" s="120" t="s">
        <v>148</v>
      </c>
      <c r="F10" s="101"/>
      <c r="G10" s="17"/>
      <c r="H10" s="1"/>
      <c r="I10" s="7"/>
      <c r="J10" s="7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22">
        <v>3</v>
      </c>
      <c r="B11" s="23" t="s">
        <v>127</v>
      </c>
      <c r="C11" s="23"/>
      <c r="D11" s="21">
        <v>855</v>
      </c>
      <c r="E11" s="120" t="s">
        <v>148</v>
      </c>
      <c r="F11" s="92"/>
      <c r="G11" s="17"/>
      <c r="H11" s="1"/>
      <c r="I11" s="7"/>
      <c r="J11" s="24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22">
        <v>10</v>
      </c>
      <c r="B12" s="23" t="s">
        <v>130</v>
      </c>
      <c r="C12" s="23"/>
      <c r="D12" s="21">
        <v>856</v>
      </c>
      <c r="E12" s="120" t="s">
        <v>148</v>
      </c>
      <c r="F12" s="92"/>
      <c r="G12" s="17"/>
      <c r="H12" s="1"/>
      <c r="I12" s="7"/>
      <c r="J12" s="7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22">
        <v>27</v>
      </c>
      <c r="B13" s="20" t="s">
        <v>130</v>
      </c>
      <c r="C13" s="20"/>
      <c r="D13" s="21">
        <v>857</v>
      </c>
      <c r="E13" s="120" t="s">
        <v>148</v>
      </c>
      <c r="F13" s="92"/>
      <c r="G13" s="17"/>
      <c r="H13" s="1"/>
      <c r="I13" s="7"/>
      <c r="J13" s="7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22">
        <v>28</v>
      </c>
      <c r="B14" s="20" t="s">
        <v>127</v>
      </c>
      <c r="C14" s="20"/>
      <c r="D14" s="21">
        <v>858</v>
      </c>
      <c r="E14" s="120" t="s">
        <v>148</v>
      </c>
      <c r="F14" s="104"/>
      <c r="G14" s="17"/>
      <c r="H14" s="1"/>
      <c r="I14" s="7"/>
      <c r="J14" s="7"/>
      <c r="K14" s="1"/>
      <c r="L14" s="1"/>
      <c r="M14" s="1"/>
      <c r="N14" s="1"/>
      <c r="O14" s="1"/>
      <c r="P14" s="1"/>
      <c r="Q14" s="1"/>
      <c r="R14" s="1"/>
      <c r="S14" s="1"/>
    </row>
    <row r="15" spans="1:19" ht="13.5" thickBot="1">
      <c r="A15" s="22">
        <v>31</v>
      </c>
      <c r="B15" s="20" t="s">
        <v>93</v>
      </c>
      <c r="C15" s="20"/>
      <c r="D15" s="17"/>
      <c r="E15" s="17"/>
      <c r="F15" s="106"/>
      <c r="G15" s="127"/>
      <c r="H15" s="1"/>
      <c r="I15" s="7"/>
      <c r="J15" s="7"/>
      <c r="K15" s="1"/>
      <c r="L15" s="1"/>
      <c r="M15" s="1"/>
      <c r="N15" s="1"/>
      <c r="O15" s="1"/>
      <c r="P15" s="1"/>
      <c r="Q15" s="1"/>
      <c r="R15" s="1"/>
      <c r="S15" s="1"/>
    </row>
    <row r="16" spans="1:19" ht="13.5" thickTop="1">
      <c r="A16" s="22"/>
      <c r="B16" s="22"/>
      <c r="C16" s="22"/>
      <c r="D16" s="22"/>
      <c r="E16" s="22"/>
      <c r="F16" s="41">
        <f>IF(F15="","",IF(F15=48825,"Correct!","Try again!"))</f>
      </c>
      <c r="G16" s="38"/>
      <c r="H16" s="1"/>
      <c r="I16" s="7"/>
      <c r="J16" s="7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7"/>
      <c r="B17" s="7"/>
      <c r="C17" s="7"/>
      <c r="D17" s="7"/>
      <c r="E17" s="7"/>
      <c r="F17" s="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7"/>
      <c r="L18" s="17"/>
      <c r="M18" s="1"/>
      <c r="N18" s="1"/>
      <c r="O18" s="1"/>
      <c r="P18" s="1"/>
      <c r="Q18" s="1"/>
      <c r="R18" s="1"/>
      <c r="S18" s="1"/>
    </row>
    <row r="19" spans="1:19" ht="12.75">
      <c r="A19" s="160" t="s">
        <v>121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7"/>
      <c r="L19" s="17"/>
      <c r="M19" s="1"/>
      <c r="N19" s="1"/>
      <c r="O19" s="1"/>
      <c r="P19" s="1"/>
      <c r="Q19" s="1"/>
      <c r="R19" s="1"/>
      <c r="S19" s="1"/>
    </row>
    <row r="20" spans="1:19" ht="12.75">
      <c r="A20" s="165" t="s">
        <v>47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7"/>
      <c r="L20" s="17"/>
      <c r="M20" s="1"/>
      <c r="N20" s="1"/>
      <c r="O20" s="1"/>
      <c r="P20" s="1"/>
      <c r="Q20" s="1"/>
      <c r="R20" s="1"/>
      <c r="S20" s="1"/>
    </row>
    <row r="21" spans="1:19" ht="12.75">
      <c r="A21" s="44"/>
      <c r="B21" s="44"/>
      <c r="C21" s="44"/>
      <c r="D21" s="45"/>
      <c r="E21" s="44"/>
      <c r="F21" s="45"/>
      <c r="G21" s="45" t="s">
        <v>26</v>
      </c>
      <c r="H21" s="45"/>
      <c r="I21" s="45" t="s">
        <v>48</v>
      </c>
      <c r="J21" s="50" t="s">
        <v>27</v>
      </c>
      <c r="K21" s="17"/>
      <c r="L21" s="17"/>
      <c r="M21" s="1"/>
      <c r="N21" s="1"/>
      <c r="O21" s="1"/>
      <c r="P21" s="1"/>
      <c r="Q21" s="1"/>
      <c r="R21" s="1"/>
      <c r="S21" s="1"/>
    </row>
    <row r="22" spans="1:19" ht="12.75">
      <c r="A22" s="51"/>
      <c r="B22" s="51"/>
      <c r="C22" s="51"/>
      <c r="D22" s="52" t="s">
        <v>24</v>
      </c>
      <c r="E22" s="51"/>
      <c r="F22" s="45"/>
      <c r="G22" s="51" t="s">
        <v>49</v>
      </c>
      <c r="H22" s="51" t="s">
        <v>50</v>
      </c>
      <c r="I22" s="51" t="s">
        <v>51</v>
      </c>
      <c r="J22" s="51" t="s">
        <v>26</v>
      </c>
      <c r="K22" s="17"/>
      <c r="L22" s="17"/>
      <c r="M22" s="1"/>
      <c r="N22" s="1"/>
      <c r="O22" s="1"/>
      <c r="P22" s="1"/>
      <c r="Q22" s="1"/>
      <c r="R22" s="1"/>
      <c r="S22" s="1"/>
    </row>
    <row r="23" spans="1:19" ht="12.75">
      <c r="A23" s="53" t="s">
        <v>6</v>
      </c>
      <c r="B23" s="53" t="s">
        <v>53</v>
      </c>
      <c r="C23" s="53"/>
      <c r="D23" s="54" t="s">
        <v>6</v>
      </c>
      <c r="E23" s="54" t="s">
        <v>11</v>
      </c>
      <c r="F23" s="47" t="s">
        <v>147</v>
      </c>
      <c r="G23" s="55" t="s">
        <v>34</v>
      </c>
      <c r="H23" s="55" t="s">
        <v>33</v>
      </c>
      <c r="I23" s="55" t="s">
        <v>33</v>
      </c>
      <c r="J23" s="55" t="s">
        <v>33</v>
      </c>
      <c r="K23" s="17"/>
      <c r="L23" s="17"/>
      <c r="M23" s="1"/>
      <c r="N23" s="1"/>
      <c r="O23" s="1"/>
      <c r="P23" s="1"/>
      <c r="Q23" s="1"/>
      <c r="R23" s="1"/>
      <c r="S23" s="1"/>
    </row>
    <row r="24" spans="1:19" ht="12.75">
      <c r="A24" s="19" t="s">
        <v>73</v>
      </c>
      <c r="B24" s="20" t="s">
        <v>122</v>
      </c>
      <c r="C24" s="20"/>
      <c r="D24" s="34" t="s">
        <v>116</v>
      </c>
      <c r="E24" s="19" t="s">
        <v>74</v>
      </c>
      <c r="F24" s="120" t="s">
        <v>148</v>
      </c>
      <c r="G24" s="89"/>
      <c r="H24" s="90"/>
      <c r="I24" s="89"/>
      <c r="J24" s="91"/>
      <c r="K24" s="17"/>
      <c r="L24" s="17"/>
      <c r="M24" s="1"/>
      <c r="N24" s="1"/>
      <c r="O24" s="1"/>
      <c r="P24" s="1"/>
      <c r="Q24" s="1"/>
      <c r="R24" s="1"/>
      <c r="S24" s="1"/>
    </row>
    <row r="25" spans="1:19" ht="12.75">
      <c r="A25" s="22">
        <v>3</v>
      </c>
      <c r="B25" s="20" t="s">
        <v>125</v>
      </c>
      <c r="C25" s="20"/>
      <c r="D25" s="19" t="s">
        <v>98</v>
      </c>
      <c r="E25" s="19" t="s">
        <v>107</v>
      </c>
      <c r="F25" s="120" t="s">
        <v>148</v>
      </c>
      <c r="G25" s="92"/>
      <c r="H25" s="93"/>
      <c r="I25" s="92"/>
      <c r="J25" s="94"/>
      <c r="K25" s="17"/>
      <c r="L25" s="17"/>
      <c r="M25" s="1"/>
      <c r="N25" s="1"/>
      <c r="O25" s="1"/>
      <c r="P25" s="1"/>
      <c r="Q25" s="1"/>
      <c r="R25" s="1"/>
      <c r="S25" s="1"/>
    </row>
    <row r="26" spans="1:19" ht="12.75">
      <c r="A26" s="22">
        <v>9</v>
      </c>
      <c r="B26" s="20" t="s">
        <v>139</v>
      </c>
      <c r="C26" s="20"/>
      <c r="D26" s="19" t="s">
        <v>99</v>
      </c>
      <c r="E26" s="19" t="s">
        <v>107</v>
      </c>
      <c r="F26" s="37" t="s">
        <v>155</v>
      </c>
      <c r="G26" s="92"/>
      <c r="H26" s="93"/>
      <c r="I26" s="92"/>
      <c r="J26" s="94"/>
      <c r="K26" s="17"/>
      <c r="L26" s="17"/>
      <c r="M26" s="1"/>
      <c r="N26" s="1"/>
      <c r="O26" s="1"/>
      <c r="P26" s="1"/>
      <c r="Q26" s="1"/>
      <c r="R26" s="1"/>
      <c r="S26" s="1"/>
    </row>
    <row r="27" spans="1:19" ht="12.75">
      <c r="A27" s="22">
        <v>14</v>
      </c>
      <c r="B27" s="20" t="s">
        <v>131</v>
      </c>
      <c r="C27" s="20"/>
      <c r="D27" s="19" t="s">
        <v>100</v>
      </c>
      <c r="E27" s="19" t="s">
        <v>14</v>
      </c>
      <c r="F27" s="120" t="s">
        <v>148</v>
      </c>
      <c r="G27" s="92"/>
      <c r="H27" s="93"/>
      <c r="I27" s="92"/>
      <c r="J27" s="94"/>
      <c r="K27" s="17"/>
      <c r="L27" s="17"/>
      <c r="M27" s="1"/>
      <c r="N27" s="1"/>
      <c r="O27" s="1"/>
      <c r="P27" s="1"/>
      <c r="Q27" s="1"/>
      <c r="R27" s="1"/>
      <c r="S27" s="1"/>
    </row>
    <row r="28" spans="1:19" ht="12.75">
      <c r="A28" s="22">
        <v>16</v>
      </c>
      <c r="B28" s="20" t="s">
        <v>138</v>
      </c>
      <c r="C28" s="20"/>
      <c r="D28" s="19" t="s">
        <v>101</v>
      </c>
      <c r="E28" s="19" t="s">
        <v>107</v>
      </c>
      <c r="F28" s="120" t="s">
        <v>149</v>
      </c>
      <c r="G28" s="95"/>
      <c r="H28" s="96"/>
      <c r="I28" s="95"/>
      <c r="J28" s="97"/>
      <c r="K28" s="17"/>
      <c r="L28" s="17"/>
      <c r="M28" s="1"/>
      <c r="N28" s="1"/>
      <c r="O28" s="1"/>
      <c r="P28" s="1"/>
      <c r="Q28" s="1"/>
      <c r="R28" s="1"/>
      <c r="S28" s="1"/>
    </row>
    <row r="29" spans="1:19" ht="13.5" thickBot="1">
      <c r="A29" s="22">
        <v>31</v>
      </c>
      <c r="B29" s="20" t="s">
        <v>43</v>
      </c>
      <c r="C29" s="20"/>
      <c r="D29" s="19"/>
      <c r="E29" s="19"/>
      <c r="F29" s="18"/>
      <c r="G29" s="98"/>
      <c r="H29" s="99"/>
      <c r="I29" s="98"/>
      <c r="J29" s="100"/>
      <c r="K29" s="17"/>
      <c r="L29" s="17"/>
      <c r="M29" s="1"/>
      <c r="N29" s="1"/>
      <c r="O29" s="1"/>
      <c r="P29" s="1"/>
      <c r="Q29" s="1"/>
      <c r="R29" s="1"/>
      <c r="S29" s="1"/>
    </row>
    <row r="30" spans="1:19" ht="13.5" thickTop="1">
      <c r="A30" s="17"/>
      <c r="B30" s="17"/>
      <c r="C30" s="17"/>
      <c r="D30" s="17"/>
      <c r="E30" s="17"/>
      <c r="F30" s="17"/>
      <c r="G30" s="41">
        <f>IF(G29="","",IF(G29=97865,"Correct!","Try again!"))</f>
      </c>
      <c r="H30" s="41">
        <f>IF(H29="","",IF(H29=74225,"Correct!","Try again!"))</f>
      </c>
      <c r="I30" s="41">
        <f>IF(I29="","",IF(I29=1120,"Correct!","Try again!"))</f>
      </c>
      <c r="J30" s="41">
        <f>IF(J29="","",IF(J29=22520,"Correct!","Try again!"))</f>
      </c>
      <c r="K30" s="17"/>
      <c r="L30" s="17"/>
      <c r="M30" s="1"/>
      <c r="N30" s="1"/>
      <c r="O30" s="1"/>
      <c r="P30" s="1"/>
      <c r="Q30" s="1"/>
      <c r="R30" s="1"/>
      <c r="S30" s="1"/>
    </row>
    <row r="31" spans="1:19" ht="12.75">
      <c r="A31" s="75"/>
      <c r="B31" s="75"/>
      <c r="C31" s="75"/>
      <c r="D31" s="75"/>
      <c r="E31" s="75"/>
      <c r="F31" s="75"/>
      <c r="G31" s="25"/>
      <c r="H31" s="25"/>
      <c r="I31" s="25"/>
      <c r="J31" s="25"/>
      <c r="K31" s="75"/>
      <c r="L31" s="75"/>
      <c r="M31" s="1"/>
      <c r="N31" s="1"/>
      <c r="O31" s="1"/>
      <c r="P31" s="1"/>
      <c r="Q31" s="1"/>
      <c r="R31" s="1"/>
      <c r="S31" s="1"/>
    </row>
    <row r="32" spans="1:19" ht="12.75">
      <c r="A32" s="160" t="s">
        <v>121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7"/>
      <c r="M32" s="1"/>
      <c r="N32" s="1"/>
      <c r="O32" s="1"/>
      <c r="P32" s="1"/>
      <c r="Q32" s="1"/>
      <c r="R32" s="1"/>
      <c r="S32" s="1"/>
    </row>
    <row r="33" spans="1:19" ht="12.75">
      <c r="A33" s="160" t="s">
        <v>21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7"/>
      <c r="M33" s="1"/>
      <c r="N33" s="1"/>
      <c r="O33" s="1"/>
      <c r="P33" s="1"/>
      <c r="Q33" s="1"/>
      <c r="R33" s="1"/>
      <c r="S33" s="1"/>
    </row>
    <row r="34" spans="1:19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8"/>
      <c r="L34" s="17"/>
      <c r="M34" s="1"/>
      <c r="N34" s="1"/>
      <c r="O34" s="1"/>
      <c r="P34" s="1"/>
      <c r="Q34" s="1"/>
      <c r="R34" s="1"/>
      <c r="S34" s="1"/>
    </row>
    <row r="35" spans="1:19" ht="12.75">
      <c r="A35" s="44"/>
      <c r="B35" s="44"/>
      <c r="C35" s="44"/>
      <c r="D35" s="44"/>
      <c r="E35" s="44"/>
      <c r="F35" s="44"/>
      <c r="G35" s="45" t="s">
        <v>25</v>
      </c>
      <c r="H35" s="45" t="s">
        <v>26</v>
      </c>
      <c r="I35" s="44"/>
      <c r="J35" s="45" t="s">
        <v>27</v>
      </c>
      <c r="K35" s="18"/>
      <c r="L35" s="17"/>
      <c r="M35" s="1"/>
      <c r="N35" s="1"/>
      <c r="O35" s="1"/>
      <c r="P35" s="1"/>
      <c r="Q35" s="1"/>
      <c r="R35" s="1"/>
      <c r="S35" s="1"/>
    </row>
    <row r="36" spans="1:19" ht="12.75">
      <c r="A36" s="44"/>
      <c r="B36" s="44"/>
      <c r="C36" s="44"/>
      <c r="D36" s="44"/>
      <c r="E36" s="45"/>
      <c r="F36" s="45" t="s">
        <v>28</v>
      </c>
      <c r="G36" s="45" t="s">
        <v>31</v>
      </c>
      <c r="H36" s="45" t="s">
        <v>32</v>
      </c>
      <c r="I36" s="45" t="s">
        <v>25</v>
      </c>
      <c r="J36" s="45" t="s">
        <v>26</v>
      </c>
      <c r="K36" s="18"/>
      <c r="L36" s="17"/>
      <c r="M36" s="1"/>
      <c r="N36" s="1"/>
      <c r="O36" s="1"/>
      <c r="P36" s="1"/>
      <c r="Q36" s="1"/>
      <c r="R36" s="1"/>
      <c r="S36" s="1"/>
    </row>
    <row r="37" spans="1:21" ht="12.75">
      <c r="A37" s="47" t="s">
        <v>6</v>
      </c>
      <c r="B37" s="47" t="s">
        <v>36</v>
      </c>
      <c r="C37" s="47"/>
      <c r="D37" s="53" t="s">
        <v>37</v>
      </c>
      <c r="E37" s="47" t="s">
        <v>147</v>
      </c>
      <c r="F37" s="47" t="s">
        <v>33</v>
      </c>
      <c r="G37" s="47" t="s">
        <v>33</v>
      </c>
      <c r="H37" s="47" t="s">
        <v>34</v>
      </c>
      <c r="I37" s="47" t="s">
        <v>34</v>
      </c>
      <c r="J37" s="47" t="s">
        <v>34</v>
      </c>
      <c r="K37" s="18"/>
      <c r="L37" s="17"/>
      <c r="M37" s="1"/>
      <c r="N37" s="1"/>
      <c r="O37" s="1"/>
      <c r="P37" s="1"/>
      <c r="Q37" s="1"/>
      <c r="R37" s="1"/>
      <c r="S37" s="1"/>
      <c r="U37" s="2"/>
    </row>
    <row r="38" spans="1:19" ht="12.75">
      <c r="A38" s="19" t="s">
        <v>85</v>
      </c>
      <c r="B38" s="20" t="s">
        <v>86</v>
      </c>
      <c r="C38" s="20"/>
      <c r="D38" s="20" t="s">
        <v>87</v>
      </c>
      <c r="E38" s="129">
        <v>251</v>
      </c>
      <c r="F38" s="101"/>
      <c r="G38" s="110"/>
      <c r="H38" s="101"/>
      <c r="I38" s="110"/>
      <c r="J38" s="101"/>
      <c r="K38" s="18"/>
      <c r="L38" s="17"/>
      <c r="M38" s="1"/>
      <c r="N38" s="1"/>
      <c r="O38" s="1"/>
      <c r="P38" s="1"/>
      <c r="Q38" s="1"/>
      <c r="R38" s="1"/>
      <c r="S38" s="1"/>
    </row>
    <row r="39" spans="1:19" ht="12.75">
      <c r="A39" s="22">
        <v>12</v>
      </c>
      <c r="B39" s="20" t="s">
        <v>124</v>
      </c>
      <c r="C39" s="20"/>
      <c r="D39" s="20" t="s">
        <v>90</v>
      </c>
      <c r="E39" s="120" t="s">
        <v>148</v>
      </c>
      <c r="F39" s="92"/>
      <c r="G39" s="93"/>
      <c r="H39" s="92"/>
      <c r="I39" s="93"/>
      <c r="J39" s="92"/>
      <c r="K39" s="18"/>
      <c r="L39" s="17"/>
      <c r="M39" s="1"/>
      <c r="N39" s="1"/>
      <c r="O39" s="1"/>
      <c r="P39" s="1"/>
      <c r="Q39" s="1"/>
      <c r="R39" s="1"/>
      <c r="S39" s="1"/>
    </row>
    <row r="40" spans="1:19" ht="12.75">
      <c r="A40" s="22">
        <v>13</v>
      </c>
      <c r="B40" s="20" t="s">
        <v>127</v>
      </c>
      <c r="C40" s="20"/>
      <c r="D40" s="20" t="s">
        <v>91</v>
      </c>
      <c r="E40" s="120" t="s">
        <v>148</v>
      </c>
      <c r="F40" s="92"/>
      <c r="G40" s="93"/>
      <c r="H40" s="92"/>
      <c r="I40" s="93"/>
      <c r="J40" s="92"/>
      <c r="K40" s="18"/>
      <c r="L40" s="17"/>
      <c r="M40" s="1"/>
      <c r="N40" s="1"/>
      <c r="O40" s="1"/>
      <c r="P40" s="1"/>
      <c r="Q40" s="1"/>
      <c r="R40" s="1"/>
      <c r="S40" s="1"/>
    </row>
    <row r="41" spans="1:19" ht="12.75">
      <c r="A41" s="22">
        <v>15</v>
      </c>
      <c r="B41" s="20" t="s">
        <v>25</v>
      </c>
      <c r="C41" s="20"/>
      <c r="D41" s="20" t="s">
        <v>40</v>
      </c>
      <c r="E41" s="120" t="s">
        <v>148</v>
      </c>
      <c r="F41" s="92"/>
      <c r="G41" s="93"/>
      <c r="H41" s="92"/>
      <c r="I41" s="93"/>
      <c r="J41" s="92"/>
      <c r="K41" s="18"/>
      <c r="L41" s="17"/>
      <c r="M41" s="1"/>
      <c r="N41" s="1"/>
      <c r="O41" s="1"/>
      <c r="P41" s="1"/>
      <c r="Q41" s="1"/>
      <c r="R41" s="1"/>
      <c r="S41" s="1"/>
    </row>
    <row r="42" spans="1:19" ht="12.75">
      <c r="A42" s="22">
        <v>20</v>
      </c>
      <c r="B42" s="20" t="s">
        <v>130</v>
      </c>
      <c r="C42" s="20"/>
      <c r="D42" s="20" t="s">
        <v>94</v>
      </c>
      <c r="E42" s="120" t="s">
        <v>148</v>
      </c>
      <c r="F42" s="92"/>
      <c r="G42" s="93"/>
      <c r="H42" s="92"/>
      <c r="I42" s="93"/>
      <c r="J42" s="92"/>
      <c r="K42" s="18"/>
      <c r="L42" s="17"/>
      <c r="M42" s="1"/>
      <c r="N42" s="1"/>
      <c r="O42" s="1"/>
      <c r="P42" s="1"/>
      <c r="Q42" s="1"/>
      <c r="R42" s="1"/>
      <c r="S42" s="1"/>
    </row>
    <row r="43" spans="1:21" ht="12.75">
      <c r="A43" s="22">
        <v>31</v>
      </c>
      <c r="B43" s="20" t="s">
        <v>25</v>
      </c>
      <c r="C43" s="20"/>
      <c r="D43" s="20" t="s">
        <v>40</v>
      </c>
      <c r="E43" s="120" t="s">
        <v>148</v>
      </c>
      <c r="F43" s="104"/>
      <c r="G43" s="113"/>
      <c r="H43" s="104"/>
      <c r="I43" s="113"/>
      <c r="J43" s="104"/>
      <c r="K43" s="18"/>
      <c r="L43" s="17"/>
      <c r="M43" s="1"/>
      <c r="N43" s="1"/>
      <c r="O43" s="1"/>
      <c r="P43" s="1"/>
      <c r="Q43" s="1"/>
      <c r="R43" s="1"/>
      <c r="S43" s="1"/>
      <c r="T43"/>
      <c r="U43"/>
    </row>
    <row r="44" spans="1:21" ht="13.5" thickBot="1">
      <c r="A44" s="22">
        <v>31</v>
      </c>
      <c r="B44" s="20" t="s">
        <v>43</v>
      </c>
      <c r="C44" s="20"/>
      <c r="D44" s="17"/>
      <c r="E44" s="130"/>
      <c r="F44" s="106"/>
      <c r="G44" s="109"/>
      <c r="H44" s="106"/>
      <c r="I44" s="109"/>
      <c r="J44" s="106"/>
      <c r="K44" s="18"/>
      <c r="L44" s="17"/>
      <c r="M44" s="1"/>
      <c r="N44" s="1"/>
      <c r="O44" s="1"/>
      <c r="P44" s="1"/>
      <c r="Q44" s="1"/>
      <c r="R44" s="1"/>
      <c r="S44" s="1"/>
      <c r="T44"/>
      <c r="U44"/>
    </row>
    <row r="45" spans="1:21" ht="13.5" thickTop="1">
      <c r="A45" s="17"/>
      <c r="B45" s="17"/>
      <c r="C45" s="17"/>
      <c r="D45" s="17"/>
      <c r="E45" s="17"/>
      <c r="F45" s="41">
        <f>IF(F44="","",IF(F44=440278,"Correct!","Try again!"))</f>
      </c>
      <c r="G45" s="41">
        <f>IF(G44="","",IF(G44=592,"Correct!","Try again!"))</f>
      </c>
      <c r="H45" s="41">
        <f>IF(H44="","",IF(H44=29600,"Correct!","Try again!"))</f>
      </c>
      <c r="I45" s="41">
        <f>IF(I44="","",IF(I44=339270,"Correct!","Try again!"))</f>
      </c>
      <c r="J45" s="41">
        <f>IF(J44="","",IF(J44=72000,"Correct!","Try again!"))</f>
      </c>
      <c r="K45" s="18"/>
      <c r="L45" s="17"/>
      <c r="M45" s="1"/>
      <c r="N45" s="1"/>
      <c r="O45" s="1"/>
      <c r="P45" s="1"/>
      <c r="Q45" s="1"/>
      <c r="R45" s="1"/>
      <c r="S45" s="1"/>
      <c r="T45"/>
      <c r="U45"/>
    </row>
    <row r="46" spans="1:21" ht="12.75">
      <c r="A46" s="7"/>
      <c r="B46" s="7"/>
      <c r="C46" s="7"/>
      <c r="D46" s="7"/>
      <c r="E46" s="7"/>
      <c r="F46" s="7"/>
      <c r="G46" s="7"/>
      <c r="H46" s="1"/>
      <c r="I46" s="7"/>
      <c r="J46" s="7"/>
      <c r="K46" s="6"/>
      <c r="L46" s="1"/>
      <c r="M46" s="1"/>
      <c r="N46" s="1"/>
      <c r="O46" s="1"/>
      <c r="P46" s="1"/>
      <c r="Q46" s="1"/>
      <c r="R46" s="1"/>
      <c r="S46" s="1"/>
      <c r="T46"/>
      <c r="U46"/>
    </row>
    <row r="47" spans="1:21" ht="12.75">
      <c r="A47" s="160" t="s">
        <v>121</v>
      </c>
      <c r="B47" s="160"/>
      <c r="C47" s="160"/>
      <c r="D47" s="160"/>
      <c r="E47" s="160"/>
      <c r="F47" s="160"/>
      <c r="G47" s="160"/>
      <c r="H47" s="160"/>
      <c r="I47" s="160"/>
      <c r="J47" s="160"/>
      <c r="K47" s="39"/>
      <c r="L47" s="17"/>
      <c r="M47" s="1"/>
      <c r="N47" s="1"/>
      <c r="O47" s="1"/>
      <c r="P47" s="1"/>
      <c r="Q47" s="1"/>
      <c r="R47" s="1"/>
      <c r="S47" s="1"/>
      <c r="T47"/>
      <c r="U47"/>
    </row>
    <row r="48" spans="1:21" ht="12.75">
      <c r="A48" s="160" t="s">
        <v>54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7"/>
      <c r="L48" s="17"/>
      <c r="M48" s="1"/>
      <c r="N48" s="1"/>
      <c r="O48" s="1"/>
      <c r="P48" s="1"/>
      <c r="Q48" s="1"/>
      <c r="R48" s="1"/>
      <c r="S48" s="1"/>
      <c r="T48"/>
      <c r="U48"/>
    </row>
    <row r="49" spans="1:21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8"/>
      <c r="L49" s="17"/>
      <c r="M49" s="1"/>
      <c r="N49" s="1"/>
      <c r="O49" s="1"/>
      <c r="P49" s="1"/>
      <c r="Q49" s="1"/>
      <c r="R49" s="1"/>
      <c r="S49" s="1"/>
      <c r="T49"/>
      <c r="U49"/>
    </row>
    <row r="50" spans="1:21" ht="12.75">
      <c r="A50" s="44"/>
      <c r="B50" s="44"/>
      <c r="C50" s="44"/>
      <c r="D50" s="44"/>
      <c r="E50" s="44"/>
      <c r="F50" s="44"/>
      <c r="G50" s="44"/>
      <c r="H50" s="45" t="s">
        <v>50</v>
      </c>
      <c r="I50" s="45" t="s">
        <v>27</v>
      </c>
      <c r="J50" s="45" t="s">
        <v>55</v>
      </c>
      <c r="K50" s="18"/>
      <c r="L50" s="17"/>
      <c r="M50" s="1"/>
      <c r="N50" s="1"/>
      <c r="O50" s="1"/>
      <c r="P50" s="1"/>
      <c r="Q50" s="1"/>
      <c r="R50" s="1"/>
      <c r="S50" s="1"/>
      <c r="T50"/>
      <c r="U50"/>
    </row>
    <row r="51" spans="1:21" ht="12.75">
      <c r="A51" s="44"/>
      <c r="B51" s="45" t="s">
        <v>4</v>
      </c>
      <c r="C51" s="45"/>
      <c r="D51" s="44"/>
      <c r="E51" s="45" t="s">
        <v>53</v>
      </c>
      <c r="F51" s="45"/>
      <c r="G51" s="45" t="s">
        <v>28</v>
      </c>
      <c r="H51" s="45" t="s">
        <v>154</v>
      </c>
      <c r="I51" s="45" t="s">
        <v>55</v>
      </c>
      <c r="J51" s="45" t="s">
        <v>56</v>
      </c>
      <c r="K51" s="28"/>
      <c r="L51" s="17"/>
      <c r="M51" s="1"/>
      <c r="N51" s="1"/>
      <c r="O51" s="1"/>
      <c r="P51" s="1"/>
      <c r="Q51" s="1"/>
      <c r="R51" s="1"/>
      <c r="S51" s="1"/>
      <c r="T51"/>
      <c r="U51"/>
    </row>
    <row r="52" spans="1:21" ht="12.75">
      <c r="A52" s="47" t="s">
        <v>6</v>
      </c>
      <c r="B52" s="47" t="s">
        <v>10</v>
      </c>
      <c r="C52" s="47"/>
      <c r="D52" s="47" t="s">
        <v>58</v>
      </c>
      <c r="E52" s="47" t="s">
        <v>59</v>
      </c>
      <c r="F52" s="47" t="s">
        <v>147</v>
      </c>
      <c r="G52" s="47" t="s">
        <v>34</v>
      </c>
      <c r="H52" s="47" t="s">
        <v>34</v>
      </c>
      <c r="I52" s="47" t="s">
        <v>33</v>
      </c>
      <c r="J52" s="47" t="s">
        <v>33</v>
      </c>
      <c r="K52" s="33"/>
      <c r="L52" s="17"/>
      <c r="M52" s="1"/>
      <c r="N52" s="1"/>
      <c r="O52" s="1"/>
      <c r="P52" s="1"/>
      <c r="Q52" s="1"/>
      <c r="R52" s="1"/>
      <c r="S52" s="1"/>
      <c r="U52" s="5"/>
    </row>
    <row r="53" spans="1:21" ht="12.75">
      <c r="A53" s="19" t="s">
        <v>79</v>
      </c>
      <c r="B53" s="18">
        <v>416</v>
      </c>
      <c r="C53" s="18"/>
      <c r="D53" s="20" t="s">
        <v>122</v>
      </c>
      <c r="E53" s="20" t="s">
        <v>122</v>
      </c>
      <c r="F53" s="120" t="s">
        <v>148</v>
      </c>
      <c r="G53" s="101"/>
      <c r="H53" s="131"/>
      <c r="I53" s="101"/>
      <c r="J53" s="111"/>
      <c r="K53" s="33"/>
      <c r="L53" s="17"/>
      <c r="M53" s="1"/>
      <c r="N53" s="1"/>
      <c r="O53" s="1"/>
      <c r="P53" s="1"/>
      <c r="Q53" s="1"/>
      <c r="R53" s="1"/>
      <c r="S53" s="1"/>
      <c r="U53" s="5"/>
    </row>
    <row r="54" spans="1:21" ht="12.75">
      <c r="A54" s="22">
        <v>15</v>
      </c>
      <c r="B54" s="18">
        <v>417</v>
      </c>
      <c r="C54" s="18"/>
      <c r="D54" s="20" t="s">
        <v>102</v>
      </c>
      <c r="E54" s="20" t="s">
        <v>60</v>
      </c>
      <c r="F54" s="129">
        <v>621</v>
      </c>
      <c r="G54" s="92"/>
      <c r="H54" s="93"/>
      <c r="I54" s="92"/>
      <c r="J54" s="94"/>
      <c r="K54" s="33"/>
      <c r="L54" s="17"/>
      <c r="M54" s="1"/>
      <c r="N54" s="1"/>
      <c r="O54" s="1"/>
      <c r="P54" s="1"/>
      <c r="Q54" s="1"/>
      <c r="R54" s="1"/>
      <c r="S54" s="1"/>
      <c r="U54" s="5"/>
    </row>
    <row r="55" spans="1:21" ht="12.75">
      <c r="A55" s="22">
        <v>23</v>
      </c>
      <c r="B55" s="18">
        <v>418</v>
      </c>
      <c r="C55" s="18"/>
      <c r="D55" s="20" t="s">
        <v>136</v>
      </c>
      <c r="E55" s="20" t="s">
        <v>131</v>
      </c>
      <c r="F55" s="120" t="s">
        <v>148</v>
      </c>
      <c r="G55" s="92"/>
      <c r="H55" s="112"/>
      <c r="I55" s="92"/>
      <c r="J55" s="94"/>
      <c r="K55" s="40"/>
      <c r="L55" s="17"/>
      <c r="M55" s="1"/>
      <c r="N55" s="1"/>
      <c r="O55" s="1"/>
      <c r="P55" s="1"/>
      <c r="Q55" s="1"/>
      <c r="R55" s="1"/>
      <c r="S55" s="1"/>
      <c r="T55"/>
      <c r="U55"/>
    </row>
    <row r="56" spans="1:21" ht="12.75">
      <c r="A56" s="22">
        <v>31</v>
      </c>
      <c r="B56" s="18">
        <v>419</v>
      </c>
      <c r="C56" s="18"/>
      <c r="D56" s="20" t="s">
        <v>102</v>
      </c>
      <c r="E56" s="20" t="s">
        <v>60</v>
      </c>
      <c r="F56" s="129">
        <v>621</v>
      </c>
      <c r="G56" s="104"/>
      <c r="H56" s="113"/>
      <c r="I56" s="104"/>
      <c r="J56" s="114"/>
      <c r="K56" s="40"/>
      <c r="L56" s="17"/>
      <c r="M56" s="1"/>
      <c r="N56" s="1"/>
      <c r="O56" s="1"/>
      <c r="P56" s="1"/>
      <c r="Q56" s="1"/>
      <c r="R56" s="1"/>
      <c r="S56" s="1"/>
      <c r="T56"/>
      <c r="U56"/>
    </row>
    <row r="57" spans="1:21" ht="13.5" thickBot="1">
      <c r="A57" s="22">
        <v>31</v>
      </c>
      <c r="B57" s="17"/>
      <c r="C57" s="17"/>
      <c r="D57" s="20" t="s">
        <v>43</v>
      </c>
      <c r="E57" s="17"/>
      <c r="F57" s="132"/>
      <c r="G57" s="106"/>
      <c r="H57" s="109"/>
      <c r="I57" s="106"/>
      <c r="J57" s="116"/>
      <c r="K57" s="17"/>
      <c r="L57" s="17"/>
      <c r="M57" s="1"/>
      <c r="N57" s="1"/>
      <c r="O57" s="1"/>
      <c r="P57" s="1"/>
      <c r="Q57" s="1"/>
      <c r="R57" s="1"/>
      <c r="S57" s="1"/>
      <c r="T57"/>
      <c r="U57"/>
    </row>
    <row r="58" spans="1:21" ht="13.5" thickTop="1">
      <c r="A58" s="17"/>
      <c r="B58" s="17"/>
      <c r="C58" s="17"/>
      <c r="D58" s="17"/>
      <c r="E58" s="17"/>
      <c r="F58" s="17"/>
      <c r="G58" s="41">
        <f>IF(G57="","",IF(G57=102164,"Correct!","Try again!"))</f>
      </c>
      <c r="H58" s="41">
        <f>IF(H57="","",IF(H57=1436,"Correct!","Try again!"))</f>
      </c>
      <c r="I58" s="41">
        <f>IF(I57="","",IF(I57=31800,"Correct!","Try again!"))</f>
      </c>
      <c r="J58" s="41">
        <f>IF(J57="","",IF(J57=71800,"Correct!","Try again!"))</f>
      </c>
      <c r="K58" s="17"/>
      <c r="L58" s="17"/>
      <c r="M58" s="1"/>
      <c r="N58" s="1"/>
      <c r="O58" s="1"/>
      <c r="P58" s="1"/>
      <c r="Q58" s="1"/>
      <c r="R58" s="1"/>
      <c r="S58" s="1"/>
      <c r="T58"/>
      <c r="U58"/>
    </row>
    <row r="59" spans="1:2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/>
      <c r="U59"/>
    </row>
    <row r="60" spans="1:21" ht="12.75">
      <c r="A60" s="160" t="s">
        <v>121</v>
      </c>
      <c r="B60" s="160"/>
      <c r="C60" s="160"/>
      <c r="D60" s="160"/>
      <c r="E60" s="160"/>
      <c r="F60" s="160"/>
      <c r="G60" s="160"/>
      <c r="H60" s="1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/>
      <c r="U60"/>
    </row>
    <row r="61" spans="1:21" ht="12.75">
      <c r="A61" s="160" t="s">
        <v>2</v>
      </c>
      <c r="B61" s="160"/>
      <c r="C61" s="160"/>
      <c r="D61" s="160"/>
      <c r="E61" s="160"/>
      <c r="F61" s="160"/>
      <c r="G61" s="160"/>
      <c r="H61" s="1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/>
      <c r="U61"/>
    </row>
    <row r="62" spans="1:21" ht="12.75">
      <c r="A62" s="17"/>
      <c r="B62" s="133"/>
      <c r="C62" s="133"/>
      <c r="D62" s="133"/>
      <c r="E62" s="133"/>
      <c r="F62" s="133"/>
      <c r="G62" s="17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/>
      <c r="U62"/>
    </row>
    <row r="63" spans="1:21" ht="12.75">
      <c r="A63" s="44"/>
      <c r="B63" s="44"/>
      <c r="C63" s="44"/>
      <c r="D63" s="44"/>
      <c r="E63" s="45"/>
      <c r="F63" s="72"/>
      <c r="G63" s="72"/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/>
      <c r="U63"/>
    </row>
    <row r="64" spans="1:21" ht="12.75">
      <c r="A64" s="47" t="s">
        <v>6</v>
      </c>
      <c r="B64" s="55" t="s">
        <v>7</v>
      </c>
      <c r="C64" s="55"/>
      <c r="D64" s="134"/>
      <c r="E64" s="47" t="s">
        <v>147</v>
      </c>
      <c r="F64" s="135" t="s">
        <v>33</v>
      </c>
      <c r="G64" s="136" t="s">
        <v>34</v>
      </c>
      <c r="H64" s="1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/>
      <c r="U64"/>
    </row>
    <row r="65" spans="1:21" ht="12.75">
      <c r="A65" s="19" t="s">
        <v>84</v>
      </c>
      <c r="B65" s="23" t="s">
        <v>137</v>
      </c>
      <c r="C65" s="23"/>
      <c r="D65" s="17"/>
      <c r="E65" s="129" t="s">
        <v>150</v>
      </c>
      <c r="F65" s="101"/>
      <c r="G65" s="33"/>
      <c r="H65" s="1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/>
      <c r="U65"/>
    </row>
    <row r="66" spans="1:21" ht="12.75">
      <c r="A66" s="17"/>
      <c r="B66" s="23" t="s">
        <v>161</v>
      </c>
      <c r="C66" s="23"/>
      <c r="D66" s="17"/>
      <c r="E66" s="129">
        <v>506</v>
      </c>
      <c r="F66" s="33"/>
      <c r="G66" s="101"/>
      <c r="H66" s="137">
        <f>IF(G66="","",IF(G66=2425,"«- Correct!","«- Try again!"))</f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/>
      <c r="U66"/>
    </row>
    <row r="67" spans="1:21" ht="12.75">
      <c r="A67" s="17"/>
      <c r="B67" s="161" t="s">
        <v>146</v>
      </c>
      <c r="C67" s="161"/>
      <c r="D67" s="161"/>
      <c r="E67" s="161"/>
      <c r="F67" s="33"/>
      <c r="G67" s="33"/>
      <c r="H67" s="1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/>
      <c r="U67"/>
    </row>
    <row r="68" spans="1:21" ht="12.75">
      <c r="A68" s="17"/>
      <c r="B68" s="17"/>
      <c r="C68" s="17"/>
      <c r="D68" s="17"/>
      <c r="E68" s="129"/>
      <c r="F68" s="33"/>
      <c r="G68" s="33"/>
      <c r="H68" s="1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/>
      <c r="U68"/>
    </row>
    <row r="69" spans="1:21" ht="12.75">
      <c r="A69" s="22">
        <v>19</v>
      </c>
      <c r="B69" s="20" t="s">
        <v>140</v>
      </c>
      <c r="C69" s="20"/>
      <c r="D69" s="17"/>
      <c r="E69" s="129" t="s">
        <v>150</v>
      </c>
      <c r="F69" s="101"/>
      <c r="G69" s="33"/>
      <c r="H69" s="1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/>
      <c r="U69"/>
    </row>
    <row r="70" spans="1:21" ht="12.75">
      <c r="A70" s="17"/>
      <c r="B70" s="20" t="s">
        <v>92</v>
      </c>
      <c r="C70" s="20"/>
      <c r="D70" s="17"/>
      <c r="E70" s="129">
        <v>163</v>
      </c>
      <c r="F70" s="33"/>
      <c r="G70" s="101"/>
      <c r="H70" s="137">
        <f>IF(G70="","",IF(G70=630,"«- Correct!","«- Try again!"))</f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/>
      <c r="U70"/>
    </row>
    <row r="71" spans="1:21" ht="12.75">
      <c r="A71" s="17"/>
      <c r="B71" s="161" t="s">
        <v>146</v>
      </c>
      <c r="C71" s="161"/>
      <c r="D71" s="161"/>
      <c r="E71" s="161"/>
      <c r="F71" s="33"/>
      <c r="G71" s="33"/>
      <c r="H71" s="1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/>
      <c r="U71"/>
    </row>
    <row r="72" spans="1:21" ht="12.75">
      <c r="A72" s="17"/>
      <c r="B72" s="17"/>
      <c r="C72" s="17"/>
      <c r="D72" s="17"/>
      <c r="E72" s="138"/>
      <c r="F72" s="138"/>
      <c r="G72" s="17"/>
      <c r="H72" s="1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/>
      <c r="U72"/>
    </row>
    <row r="73" spans="1:21" ht="12.75">
      <c r="A73" s="1"/>
      <c r="B73" s="1"/>
      <c r="C73" s="1"/>
      <c r="D73" s="1"/>
      <c r="E73" s="139"/>
      <c r="F73" s="13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/>
      <c r="U73"/>
    </row>
    <row r="74" spans="1:21" ht="12.75">
      <c r="A74" s="160" t="s">
        <v>121</v>
      </c>
      <c r="B74" s="160"/>
      <c r="C74" s="160"/>
      <c r="D74" s="160"/>
      <c r="E74" s="160"/>
      <c r="F74" s="160"/>
      <c r="G74" s="160"/>
      <c r="H74" s="1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/>
      <c r="U74"/>
    </row>
    <row r="75" spans="1:21" ht="12.75">
      <c r="A75" s="160" t="s">
        <v>22</v>
      </c>
      <c r="B75" s="160"/>
      <c r="C75" s="160"/>
      <c r="D75" s="160"/>
      <c r="E75" s="160"/>
      <c r="F75" s="160"/>
      <c r="G75" s="160"/>
      <c r="H75" s="1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/>
      <c r="U75"/>
    </row>
    <row r="76" spans="1:21" ht="12.75">
      <c r="A76" s="17"/>
      <c r="B76" s="17"/>
      <c r="C76" s="17"/>
      <c r="D76" s="17"/>
      <c r="E76" s="17"/>
      <c r="F76" s="17"/>
      <c r="G76" s="17"/>
      <c r="H76" s="1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/>
      <c r="U76"/>
    </row>
    <row r="77" spans="1:21" ht="12.75">
      <c r="A77" s="36" t="s">
        <v>28</v>
      </c>
      <c r="B77" s="17"/>
      <c r="C77" s="17"/>
      <c r="D77" s="17"/>
      <c r="E77" s="17"/>
      <c r="F77" s="70" t="s">
        <v>29</v>
      </c>
      <c r="G77" s="71">
        <v>101</v>
      </c>
      <c r="H77" s="1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/>
      <c r="U77"/>
    </row>
    <row r="78" spans="1:21" ht="12.75">
      <c r="A78" s="44"/>
      <c r="B78" s="44"/>
      <c r="C78" s="44"/>
      <c r="D78" s="45"/>
      <c r="E78" s="44"/>
      <c r="F78" s="44"/>
      <c r="G78" s="44"/>
      <c r="H78" s="1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/>
      <c r="U78"/>
    </row>
    <row r="79" spans="1:21" ht="12.75">
      <c r="A79" s="47" t="s">
        <v>6</v>
      </c>
      <c r="B79" s="47" t="s">
        <v>37</v>
      </c>
      <c r="C79" s="47"/>
      <c r="D79" s="47" t="s">
        <v>147</v>
      </c>
      <c r="E79" s="47" t="s">
        <v>33</v>
      </c>
      <c r="F79" s="47" t="s">
        <v>34</v>
      </c>
      <c r="G79" s="74" t="s">
        <v>38</v>
      </c>
      <c r="H79" s="1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/>
      <c r="U79"/>
    </row>
    <row r="80" spans="1:21" ht="12.75">
      <c r="A80" s="19" t="s">
        <v>97</v>
      </c>
      <c r="B80" s="17"/>
      <c r="C80" s="17"/>
      <c r="D80" s="18" t="s">
        <v>119</v>
      </c>
      <c r="E80" s="140"/>
      <c r="F80" s="141"/>
      <c r="G80" s="140"/>
      <c r="H80" s="1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/>
      <c r="U80"/>
    </row>
    <row r="81" spans="1:21" ht="12.75">
      <c r="A81" s="22">
        <v>31</v>
      </c>
      <c r="B81" s="17"/>
      <c r="C81" s="17"/>
      <c r="D81" s="18" t="s">
        <v>151</v>
      </c>
      <c r="E81" s="101"/>
      <c r="F81" s="108"/>
      <c r="G81" s="101"/>
      <c r="H81" s="137">
        <f>IF(G81="","",IF(G81=338114,"«- Correct!","«- Try again!"))</f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/>
      <c r="U81"/>
    </row>
    <row r="82" spans="1:21" ht="12.75">
      <c r="A82" s="17"/>
      <c r="B82" s="33"/>
      <c r="C82" s="33"/>
      <c r="D82" s="37"/>
      <c r="E82" s="33"/>
      <c r="F82" s="33"/>
      <c r="G82" s="33" t="str">
        <f>IF((E82-F82)=0," ",(E82-F82)+G81)</f>
        <v> </v>
      </c>
      <c r="H82" s="1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/>
      <c r="U82"/>
    </row>
    <row r="83" spans="1:21" ht="12.75">
      <c r="A83" s="36" t="s">
        <v>45</v>
      </c>
      <c r="B83" s="33"/>
      <c r="C83" s="33"/>
      <c r="D83" s="37"/>
      <c r="E83" s="33"/>
      <c r="F83" s="70" t="s">
        <v>29</v>
      </c>
      <c r="G83" s="72">
        <v>106</v>
      </c>
      <c r="H83" s="1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/>
      <c r="U83"/>
    </row>
    <row r="84" spans="1:21" ht="12.75">
      <c r="A84" s="44"/>
      <c r="B84" s="72"/>
      <c r="C84" s="72"/>
      <c r="D84" s="45"/>
      <c r="E84" s="72"/>
      <c r="F84" s="72"/>
      <c r="G84" s="72"/>
      <c r="H84" s="1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/>
      <c r="U84"/>
    </row>
    <row r="85" spans="1:21" ht="12.75">
      <c r="A85" s="47" t="s">
        <v>6</v>
      </c>
      <c r="B85" s="55" t="s">
        <v>37</v>
      </c>
      <c r="C85" s="55"/>
      <c r="D85" s="47" t="s">
        <v>147</v>
      </c>
      <c r="E85" s="55" t="s">
        <v>33</v>
      </c>
      <c r="F85" s="55" t="s">
        <v>34</v>
      </c>
      <c r="G85" s="74" t="s">
        <v>38</v>
      </c>
      <c r="H85" s="1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/>
      <c r="U85"/>
    </row>
    <row r="86" spans="1:21" ht="12.75">
      <c r="A86" s="19" t="s">
        <v>97</v>
      </c>
      <c r="B86" s="17"/>
      <c r="C86" s="17"/>
      <c r="D86" s="18" t="s">
        <v>120</v>
      </c>
      <c r="E86" s="140"/>
      <c r="F86" s="141"/>
      <c r="G86" s="140"/>
      <c r="H86" s="1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/>
      <c r="U86"/>
    </row>
    <row r="87" spans="1:21" ht="12.75">
      <c r="A87" s="22">
        <v>31</v>
      </c>
      <c r="B87" s="33"/>
      <c r="C87" s="33"/>
      <c r="D87" s="18" t="s">
        <v>119</v>
      </c>
      <c r="E87" s="101"/>
      <c r="F87" s="108"/>
      <c r="G87" s="101"/>
      <c r="H87" s="137">
        <f>IF(G87="","",IF(G87=19225,"«- Correct!","«- Try again!"))</f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/>
      <c r="U87"/>
    </row>
    <row r="88" spans="1:21" ht="12.75">
      <c r="A88" s="22"/>
      <c r="B88" s="33"/>
      <c r="C88" s="33"/>
      <c r="D88" s="18"/>
      <c r="E88" s="33"/>
      <c r="F88" s="33"/>
      <c r="G88" s="33"/>
      <c r="H88" s="1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/>
      <c r="U88"/>
    </row>
    <row r="89" spans="1:21" ht="12.75">
      <c r="A89" s="36" t="s">
        <v>69</v>
      </c>
      <c r="B89" s="33"/>
      <c r="C89" s="33"/>
      <c r="D89" s="37"/>
      <c r="E89" s="33"/>
      <c r="F89" s="70" t="s">
        <v>29</v>
      </c>
      <c r="G89" s="72">
        <v>119</v>
      </c>
      <c r="H89" s="1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/>
      <c r="U89"/>
    </row>
    <row r="90" spans="1:21" ht="12.75">
      <c r="A90" s="44"/>
      <c r="B90" s="72"/>
      <c r="C90" s="72"/>
      <c r="D90" s="45"/>
      <c r="E90" s="72"/>
      <c r="F90" s="72"/>
      <c r="G90" s="72"/>
      <c r="H90" s="1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/>
      <c r="U90"/>
    </row>
    <row r="91" spans="1:21" ht="12.75">
      <c r="A91" s="47" t="s">
        <v>6</v>
      </c>
      <c r="B91" s="55" t="s">
        <v>37</v>
      </c>
      <c r="C91" s="55"/>
      <c r="D91" s="47" t="s">
        <v>147</v>
      </c>
      <c r="E91" s="55" t="s">
        <v>33</v>
      </c>
      <c r="F91" s="55" t="s">
        <v>34</v>
      </c>
      <c r="G91" s="74" t="s">
        <v>38</v>
      </c>
      <c r="H91" s="1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/>
      <c r="U91"/>
    </row>
    <row r="92" spans="1:21" ht="12.75">
      <c r="A92" s="19" t="s">
        <v>73</v>
      </c>
      <c r="B92" s="17" t="s">
        <v>114</v>
      </c>
      <c r="C92" s="17"/>
      <c r="D92" s="18"/>
      <c r="E92" s="142"/>
      <c r="F92" s="110"/>
      <c r="G92" s="101"/>
      <c r="H92" s="137">
        <f>IF(G92="","",IF(G92=300000,"«- Correct!","«- Try again!"))</f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/>
      <c r="U92"/>
    </row>
    <row r="93" spans="1:21" ht="12.75">
      <c r="A93" s="19"/>
      <c r="B93" s="17"/>
      <c r="C93" s="17"/>
      <c r="D93" s="18"/>
      <c r="E93" s="33"/>
      <c r="F93" s="33"/>
      <c r="G93" s="33"/>
      <c r="H93" s="1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/>
      <c r="U93"/>
    </row>
    <row r="94" spans="1:21" ht="12.75">
      <c r="A94" s="36" t="s">
        <v>44</v>
      </c>
      <c r="B94" s="17"/>
      <c r="C94" s="17"/>
      <c r="D94" s="37"/>
      <c r="E94" s="33"/>
      <c r="F94" s="70" t="s">
        <v>29</v>
      </c>
      <c r="G94" s="72">
        <v>124</v>
      </c>
      <c r="H94" s="1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/>
      <c r="U94"/>
    </row>
    <row r="95" spans="1:21" ht="12.75">
      <c r="A95" s="44"/>
      <c r="B95" s="44"/>
      <c r="C95" s="44"/>
      <c r="D95" s="45"/>
      <c r="E95" s="72"/>
      <c r="F95" s="72"/>
      <c r="G95" s="144"/>
      <c r="H95" s="1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/>
      <c r="U95"/>
    </row>
    <row r="96" spans="1:21" ht="12.75">
      <c r="A96" s="47" t="s">
        <v>6</v>
      </c>
      <c r="B96" s="55" t="s">
        <v>37</v>
      </c>
      <c r="C96" s="55"/>
      <c r="D96" s="47" t="s">
        <v>147</v>
      </c>
      <c r="E96" s="55" t="s">
        <v>33</v>
      </c>
      <c r="F96" s="55" t="s">
        <v>34</v>
      </c>
      <c r="G96" s="74" t="s">
        <v>38</v>
      </c>
      <c r="H96" s="1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/>
      <c r="U96"/>
    </row>
    <row r="97" spans="1:21" ht="12.75">
      <c r="A97" s="19" t="s">
        <v>97</v>
      </c>
      <c r="B97" s="17"/>
      <c r="C97" s="17"/>
      <c r="D97" s="18" t="s">
        <v>153</v>
      </c>
      <c r="E97" s="101"/>
      <c r="F97" s="110"/>
      <c r="G97" s="101"/>
      <c r="H97" s="137">
        <f>IF(G97="","",IF(G97=1120,"«- Correct!","«- Try again!"))</f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/>
      <c r="U97"/>
    </row>
    <row r="98" spans="1:21" ht="12.75">
      <c r="A98" s="17"/>
      <c r="B98" s="33"/>
      <c r="C98" s="33"/>
      <c r="D98" s="35"/>
      <c r="E98" s="33"/>
      <c r="F98" s="33"/>
      <c r="G98" s="33" t="str">
        <f>IF((E98-F98)=0," ",(E98-F98)+G97)</f>
        <v> </v>
      </c>
      <c r="H98" s="1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/>
      <c r="U98"/>
    </row>
    <row r="99" spans="1:21" ht="12.75">
      <c r="A99" s="36" t="s">
        <v>61</v>
      </c>
      <c r="B99" s="17"/>
      <c r="C99" s="17"/>
      <c r="D99" s="37"/>
      <c r="E99" s="33"/>
      <c r="F99" s="70" t="s">
        <v>29</v>
      </c>
      <c r="G99" s="72">
        <v>125</v>
      </c>
      <c r="H99" s="1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/>
      <c r="U99"/>
    </row>
    <row r="100" spans="1:21" ht="12.75">
      <c r="A100" s="44"/>
      <c r="B100" s="44"/>
      <c r="C100" s="44"/>
      <c r="D100" s="45"/>
      <c r="E100" s="72"/>
      <c r="F100" s="72"/>
      <c r="G100" s="144"/>
      <c r="H100" s="1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/>
      <c r="U100"/>
    </row>
    <row r="101" spans="1:21" ht="12.75">
      <c r="A101" s="47" t="s">
        <v>6</v>
      </c>
      <c r="B101" s="55" t="s">
        <v>37</v>
      </c>
      <c r="C101" s="55"/>
      <c r="D101" s="47" t="s">
        <v>147</v>
      </c>
      <c r="E101" s="55" t="s">
        <v>33</v>
      </c>
      <c r="F101" s="55" t="s">
        <v>34</v>
      </c>
      <c r="G101" s="55" t="s">
        <v>38</v>
      </c>
      <c r="H101" s="17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/>
      <c r="U101"/>
    </row>
    <row r="102" spans="1:21" ht="12.75">
      <c r="A102" s="19" t="s">
        <v>82</v>
      </c>
      <c r="B102" s="17"/>
      <c r="C102" s="17"/>
      <c r="D102" s="18" t="s">
        <v>153</v>
      </c>
      <c r="E102" s="101"/>
      <c r="F102" s="110"/>
      <c r="G102" s="101"/>
      <c r="H102" s="137">
        <f>IF(G102="","",IF(G102=1670,"«- Correct!","«- Try again!"))</f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/>
      <c r="U102"/>
    </row>
    <row r="103" spans="1:21" ht="12.75">
      <c r="A103" s="17"/>
      <c r="B103" s="33"/>
      <c r="C103" s="33"/>
      <c r="D103" s="35"/>
      <c r="E103" s="33"/>
      <c r="F103" s="33"/>
      <c r="G103" s="33"/>
      <c r="H103" s="17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/>
      <c r="U103"/>
    </row>
    <row r="104" spans="1:21" ht="12.75">
      <c r="A104" s="36" t="s">
        <v>104</v>
      </c>
      <c r="B104" s="17"/>
      <c r="C104" s="17"/>
      <c r="D104" s="37"/>
      <c r="E104" s="33"/>
      <c r="F104" s="70" t="s">
        <v>29</v>
      </c>
      <c r="G104" s="72">
        <v>163</v>
      </c>
      <c r="H104" s="17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/>
      <c r="U104"/>
    </row>
    <row r="105" spans="1:21" ht="12.75">
      <c r="A105" s="44"/>
      <c r="B105" s="44"/>
      <c r="C105" s="44"/>
      <c r="D105" s="45"/>
      <c r="E105" s="72"/>
      <c r="F105" s="72"/>
      <c r="G105" s="144"/>
      <c r="H105" s="1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/>
      <c r="U105"/>
    </row>
    <row r="106" spans="1:21" ht="12.75">
      <c r="A106" s="47" t="s">
        <v>6</v>
      </c>
      <c r="B106" s="55" t="s">
        <v>37</v>
      </c>
      <c r="C106" s="55"/>
      <c r="D106" s="47" t="s">
        <v>147</v>
      </c>
      <c r="E106" s="55" t="s">
        <v>33</v>
      </c>
      <c r="F106" s="55" t="s">
        <v>34</v>
      </c>
      <c r="G106" s="74" t="s">
        <v>38</v>
      </c>
      <c r="H106" s="17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/>
      <c r="U106"/>
    </row>
    <row r="107" spans="1:21" ht="12.75">
      <c r="A107" s="19" t="s">
        <v>78</v>
      </c>
      <c r="B107" s="17"/>
      <c r="C107" s="17"/>
      <c r="D107" s="18" t="s">
        <v>153</v>
      </c>
      <c r="E107" s="140"/>
      <c r="F107" s="141"/>
      <c r="G107" s="140"/>
      <c r="H107" s="17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/>
      <c r="U107"/>
    </row>
    <row r="108" spans="1:21" ht="12.75">
      <c r="A108" s="22">
        <v>19</v>
      </c>
      <c r="B108" s="33"/>
      <c r="C108" s="33"/>
      <c r="D108" s="35" t="s">
        <v>152</v>
      </c>
      <c r="E108" s="101"/>
      <c r="F108" s="108"/>
      <c r="G108" s="101"/>
      <c r="H108" s="137">
        <f>IF(G108="","",IF(G108=20220,"«- Correct!","«- Try again!"))</f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/>
      <c r="U108"/>
    </row>
    <row r="109" spans="1:21" ht="12.75">
      <c r="A109" s="22"/>
      <c r="B109" s="33"/>
      <c r="C109" s="33"/>
      <c r="D109" s="35"/>
      <c r="E109" s="33"/>
      <c r="F109" s="33"/>
      <c r="G109" s="33"/>
      <c r="H109" s="17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/>
      <c r="U109"/>
    </row>
    <row r="110" spans="1:21" ht="12.75">
      <c r="A110" s="36" t="s">
        <v>64</v>
      </c>
      <c r="B110" s="17"/>
      <c r="C110" s="17"/>
      <c r="D110" s="37"/>
      <c r="E110" s="33"/>
      <c r="F110" s="70" t="s">
        <v>29</v>
      </c>
      <c r="G110" s="72">
        <v>201</v>
      </c>
      <c r="H110" s="17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/>
      <c r="U110"/>
    </row>
    <row r="111" spans="1:21" ht="12.75">
      <c r="A111" s="44"/>
      <c r="B111" s="44"/>
      <c r="C111" s="44"/>
      <c r="D111" s="45"/>
      <c r="E111" s="72"/>
      <c r="F111" s="72"/>
      <c r="G111" s="144"/>
      <c r="H111" s="17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/>
      <c r="U111"/>
    </row>
    <row r="112" spans="1:21" ht="12.75">
      <c r="A112" s="47" t="s">
        <v>6</v>
      </c>
      <c r="B112" s="55" t="s">
        <v>37</v>
      </c>
      <c r="C112" s="55"/>
      <c r="D112" s="47" t="s">
        <v>147</v>
      </c>
      <c r="E112" s="55" t="s">
        <v>33</v>
      </c>
      <c r="F112" s="55" t="s">
        <v>34</v>
      </c>
      <c r="G112" s="74" t="s">
        <v>38</v>
      </c>
      <c r="H112" s="17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/>
      <c r="U112"/>
    </row>
    <row r="113" spans="1:21" ht="12.75">
      <c r="A113" s="19" t="s">
        <v>84</v>
      </c>
      <c r="B113" s="33"/>
      <c r="C113" s="33"/>
      <c r="D113" s="35" t="s">
        <v>152</v>
      </c>
      <c r="E113" s="101"/>
      <c r="F113" s="110"/>
      <c r="G113" s="101"/>
      <c r="H113" s="17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/>
      <c r="U113"/>
    </row>
    <row r="114" spans="1:21" ht="12.75">
      <c r="A114" s="22">
        <v>19</v>
      </c>
      <c r="B114" s="33"/>
      <c r="C114" s="33"/>
      <c r="D114" s="35" t="s">
        <v>152</v>
      </c>
      <c r="E114" s="92"/>
      <c r="F114" s="93"/>
      <c r="G114" s="92"/>
      <c r="H114" s="17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/>
      <c r="U114"/>
    </row>
    <row r="115" spans="1:21" ht="12.75">
      <c r="A115" s="22">
        <v>31</v>
      </c>
      <c r="B115" s="33"/>
      <c r="C115" s="33"/>
      <c r="D115" s="35" t="s">
        <v>153</v>
      </c>
      <c r="E115" s="92"/>
      <c r="F115" s="93"/>
      <c r="G115" s="92"/>
      <c r="H115" s="17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/>
      <c r="U115"/>
    </row>
    <row r="116" spans="1:21" ht="12.75">
      <c r="A116" s="22">
        <v>31</v>
      </c>
      <c r="B116" s="33"/>
      <c r="C116" s="33"/>
      <c r="D116" s="35" t="s">
        <v>151</v>
      </c>
      <c r="E116" s="101"/>
      <c r="F116" s="108"/>
      <c r="G116" s="101"/>
      <c r="H116" s="137">
        <f>IF(G116="","",IF(G116=23010,"«- Correct!","«- Try again!"))</f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/>
      <c r="U116"/>
    </row>
    <row r="117" spans="1:21" ht="12.75">
      <c r="A117" s="22"/>
      <c r="B117" s="33"/>
      <c r="C117" s="33"/>
      <c r="D117" s="35"/>
      <c r="E117" s="33"/>
      <c r="F117" s="33"/>
      <c r="G117" s="33"/>
      <c r="H117" s="17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/>
      <c r="U117"/>
    </row>
    <row r="118" spans="1:21" ht="12.75">
      <c r="A118" s="36" t="s">
        <v>105</v>
      </c>
      <c r="B118" s="44"/>
      <c r="C118" s="44"/>
      <c r="D118" s="49"/>
      <c r="E118" s="72"/>
      <c r="F118" s="70" t="s">
        <v>29</v>
      </c>
      <c r="G118" s="72">
        <v>251</v>
      </c>
      <c r="H118" s="44"/>
      <c r="I118" s="145"/>
      <c r="J118" s="145"/>
      <c r="K118" s="145"/>
      <c r="L118" s="1"/>
      <c r="M118" s="1"/>
      <c r="N118" s="1"/>
      <c r="O118" s="1"/>
      <c r="P118" s="1"/>
      <c r="Q118" s="1"/>
      <c r="R118" s="1"/>
      <c r="S118" s="1"/>
      <c r="T118"/>
      <c r="U118"/>
    </row>
    <row r="119" spans="1:21" ht="12.75">
      <c r="A119" s="44"/>
      <c r="B119" s="44"/>
      <c r="C119" s="44"/>
      <c r="D119" s="45"/>
      <c r="E119" s="72"/>
      <c r="F119" s="72"/>
      <c r="G119" s="144"/>
      <c r="H119" s="17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/>
      <c r="U119"/>
    </row>
    <row r="120" spans="1:21" ht="12.75">
      <c r="A120" s="47" t="s">
        <v>6</v>
      </c>
      <c r="B120" s="55" t="s">
        <v>37</v>
      </c>
      <c r="C120" s="55"/>
      <c r="D120" s="47" t="s">
        <v>147</v>
      </c>
      <c r="E120" s="55" t="s">
        <v>33</v>
      </c>
      <c r="F120" s="55" t="s">
        <v>34</v>
      </c>
      <c r="G120" s="74" t="s">
        <v>38</v>
      </c>
      <c r="H120" s="17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/>
      <c r="U120"/>
    </row>
    <row r="121" spans="1:21" ht="12.75">
      <c r="A121" s="19" t="s">
        <v>85</v>
      </c>
      <c r="B121" s="17"/>
      <c r="C121" s="17"/>
      <c r="D121" s="18" t="s">
        <v>119</v>
      </c>
      <c r="E121" s="101"/>
      <c r="F121" s="110"/>
      <c r="G121" s="101"/>
      <c r="H121" s="137">
        <f>IF(G121="","",IF(G121=72000,"«- Correct!","«- Try again!"))</f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/>
      <c r="U121"/>
    </row>
    <row r="122" spans="1:21" ht="12.75">
      <c r="A122" s="17"/>
      <c r="B122" s="17"/>
      <c r="C122" s="17"/>
      <c r="D122" s="17"/>
      <c r="E122" s="17"/>
      <c r="F122" s="17"/>
      <c r="G122" s="17"/>
      <c r="H122" s="17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/>
      <c r="U122"/>
    </row>
    <row r="123" spans="1:21" ht="12.75">
      <c r="A123" s="36" t="s">
        <v>166</v>
      </c>
      <c r="B123" s="17"/>
      <c r="C123" s="17"/>
      <c r="D123" s="37"/>
      <c r="E123" s="33"/>
      <c r="F123" s="70" t="s">
        <v>29</v>
      </c>
      <c r="G123" s="72">
        <v>307</v>
      </c>
      <c r="H123" s="17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/>
      <c r="U123"/>
    </row>
    <row r="124" spans="1:19" ht="12.75">
      <c r="A124" s="44"/>
      <c r="B124" s="44"/>
      <c r="C124" s="44"/>
      <c r="D124" s="45"/>
      <c r="E124" s="72"/>
      <c r="F124" s="72"/>
      <c r="G124" s="144"/>
      <c r="H124" s="17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47" t="s">
        <v>6</v>
      </c>
      <c r="B125" s="55" t="s">
        <v>37</v>
      </c>
      <c r="C125" s="55"/>
      <c r="D125" s="47" t="s">
        <v>147</v>
      </c>
      <c r="E125" s="55" t="s">
        <v>33</v>
      </c>
      <c r="F125" s="55" t="s">
        <v>34</v>
      </c>
      <c r="G125" s="74" t="s">
        <v>38</v>
      </c>
      <c r="H125" s="17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>
      <c r="A126" s="19" t="s">
        <v>73</v>
      </c>
      <c r="B126" s="17" t="s">
        <v>114</v>
      </c>
      <c r="C126" s="17"/>
      <c r="D126" s="18"/>
      <c r="E126" s="101"/>
      <c r="F126" s="110"/>
      <c r="G126" s="101"/>
      <c r="H126" s="137">
        <f>IF(G126="","",IF(G126=30000,"«- Correct!","«- Try again!"))</f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>
      <c r="A127" s="19"/>
      <c r="B127" s="17"/>
      <c r="C127" s="17"/>
      <c r="D127" s="18"/>
      <c r="E127" s="33"/>
      <c r="F127" s="33"/>
      <c r="G127" s="33"/>
      <c r="H127" s="17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21" ht="12.75">
      <c r="A128" s="36" t="s">
        <v>167</v>
      </c>
      <c r="B128" s="17"/>
      <c r="C128" s="17"/>
      <c r="D128" s="37"/>
      <c r="E128" s="33"/>
      <c r="F128" s="70" t="s">
        <v>29</v>
      </c>
      <c r="G128" s="72">
        <v>318</v>
      </c>
      <c r="H128" s="17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/>
      <c r="U128"/>
    </row>
    <row r="129" spans="1:19" ht="12.75">
      <c r="A129" s="44"/>
      <c r="B129" s="44"/>
      <c r="C129" s="44"/>
      <c r="D129" s="45"/>
      <c r="E129" s="72"/>
      <c r="F129" s="72"/>
      <c r="G129" s="144"/>
      <c r="H129" s="17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>
      <c r="A130" s="47" t="s">
        <v>6</v>
      </c>
      <c r="B130" s="55" t="s">
        <v>37</v>
      </c>
      <c r="C130" s="55"/>
      <c r="D130" s="47" t="s">
        <v>147</v>
      </c>
      <c r="E130" s="55" t="s">
        <v>33</v>
      </c>
      <c r="F130" s="55" t="s">
        <v>34</v>
      </c>
      <c r="G130" s="74" t="s">
        <v>38</v>
      </c>
      <c r="H130" s="17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>
      <c r="A131" s="19" t="s">
        <v>73</v>
      </c>
      <c r="B131" s="17" t="s">
        <v>114</v>
      </c>
      <c r="C131" s="17"/>
      <c r="D131" s="18"/>
      <c r="E131" s="101"/>
      <c r="F131" s="110"/>
      <c r="G131" s="101"/>
      <c r="H131" s="137">
        <f>IF(G131="","",IF(G131=270000,"«- Correct!","«- Try again!"))</f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>
      <c r="A132" s="19"/>
      <c r="B132" s="17"/>
      <c r="C132" s="17"/>
      <c r="D132" s="18"/>
      <c r="E132" s="33"/>
      <c r="F132" s="33"/>
      <c r="G132" s="33"/>
      <c r="H132" s="17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>
      <c r="A133" s="36" t="s">
        <v>25</v>
      </c>
      <c r="B133" s="17"/>
      <c r="C133" s="17"/>
      <c r="D133" s="37"/>
      <c r="E133" s="33"/>
      <c r="F133" s="70" t="s">
        <v>29</v>
      </c>
      <c r="G133" s="72">
        <v>413</v>
      </c>
      <c r="H133" s="17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>
      <c r="A134" s="44"/>
      <c r="B134" s="44"/>
      <c r="C134" s="44"/>
      <c r="D134" s="45"/>
      <c r="E134" s="72"/>
      <c r="F134" s="72"/>
      <c r="G134" s="144"/>
      <c r="H134" s="17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47" t="s">
        <v>6</v>
      </c>
      <c r="B135" s="55" t="s">
        <v>37</v>
      </c>
      <c r="C135" s="55"/>
      <c r="D135" s="47" t="s">
        <v>147</v>
      </c>
      <c r="E135" s="55" t="s">
        <v>33</v>
      </c>
      <c r="F135" s="55" t="s">
        <v>34</v>
      </c>
      <c r="G135" s="74" t="s">
        <v>38</v>
      </c>
      <c r="H135" s="17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19" t="s">
        <v>97</v>
      </c>
      <c r="B136" s="17"/>
      <c r="C136" s="17"/>
      <c r="D136" s="18" t="s">
        <v>120</v>
      </c>
      <c r="E136" s="140"/>
      <c r="F136" s="141"/>
      <c r="G136" s="140"/>
      <c r="H136" s="17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22">
        <v>31</v>
      </c>
      <c r="B137" s="33"/>
      <c r="C137" s="33"/>
      <c r="D137" s="18" t="s">
        <v>119</v>
      </c>
      <c r="E137" s="101"/>
      <c r="F137" s="108"/>
      <c r="G137" s="101"/>
      <c r="H137" s="137">
        <f>IF(G137="","",IF(G137=388095,"«- Correct!","«- Try again!"))</f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>
      <c r="A138" s="17"/>
      <c r="B138" s="17"/>
      <c r="C138" s="17"/>
      <c r="D138" s="35"/>
      <c r="E138" s="33"/>
      <c r="F138" s="33"/>
      <c r="G138" s="33" t="str">
        <f>IF((F138-E138)=0," ",(F138-E138)+#REF!)</f>
        <v> </v>
      </c>
      <c r="H138" s="17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>
      <c r="A139" s="36" t="s">
        <v>67</v>
      </c>
      <c r="B139" s="17"/>
      <c r="C139" s="17"/>
      <c r="D139" s="37"/>
      <c r="E139" s="33"/>
      <c r="F139" s="70" t="s">
        <v>29</v>
      </c>
      <c r="G139" s="72">
        <v>415</v>
      </c>
      <c r="H139" s="17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>
      <c r="A140" s="44"/>
      <c r="B140" s="44"/>
      <c r="C140" s="44"/>
      <c r="D140" s="45"/>
      <c r="E140" s="72"/>
      <c r="F140" s="72"/>
      <c r="G140" s="144"/>
      <c r="H140" s="17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>
      <c r="A141" s="47" t="s">
        <v>6</v>
      </c>
      <c r="B141" s="55" t="s">
        <v>37</v>
      </c>
      <c r="C141" s="55"/>
      <c r="D141" s="47" t="s">
        <v>147</v>
      </c>
      <c r="E141" s="55" t="s">
        <v>33</v>
      </c>
      <c r="F141" s="55" t="s">
        <v>34</v>
      </c>
      <c r="G141" s="74" t="s">
        <v>38</v>
      </c>
      <c r="H141" s="17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>
      <c r="A142" s="19" t="s">
        <v>97</v>
      </c>
      <c r="B142" s="17"/>
      <c r="C142" s="17"/>
      <c r="D142" s="18" t="s">
        <v>119</v>
      </c>
      <c r="E142" s="101"/>
      <c r="F142" s="110"/>
      <c r="G142" s="101"/>
      <c r="H142" s="137">
        <f>IF(G142="","",IF(G142=592,"«- Correct!","«- Try again!"))</f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>
      <c r="A143" s="17"/>
      <c r="B143" s="17"/>
      <c r="C143" s="17"/>
      <c r="D143" s="37"/>
      <c r="E143" s="33"/>
      <c r="F143" s="33"/>
      <c r="G143" s="33"/>
      <c r="H143" s="17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>
      <c r="A144" s="36" t="s">
        <v>50</v>
      </c>
      <c r="B144" s="17"/>
      <c r="C144" s="17"/>
      <c r="D144" s="37"/>
      <c r="E144" s="33"/>
      <c r="F144" s="70" t="s">
        <v>29</v>
      </c>
      <c r="G144" s="72">
        <v>505</v>
      </c>
      <c r="H144" s="17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>
      <c r="A145" s="44"/>
      <c r="B145" s="44"/>
      <c r="C145" s="44"/>
      <c r="D145" s="45"/>
      <c r="E145" s="72"/>
      <c r="F145" s="72"/>
      <c r="G145" s="144"/>
      <c r="H145" s="17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>
      <c r="A146" s="47" t="s">
        <v>6</v>
      </c>
      <c r="B146" s="55" t="s">
        <v>37</v>
      </c>
      <c r="C146" s="55"/>
      <c r="D146" s="47" t="s">
        <v>147</v>
      </c>
      <c r="E146" s="55" t="s">
        <v>33</v>
      </c>
      <c r="F146" s="55" t="s">
        <v>34</v>
      </c>
      <c r="G146" s="74" t="s">
        <v>38</v>
      </c>
      <c r="H146" s="17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>
      <c r="A147" s="28" t="s">
        <v>97</v>
      </c>
      <c r="B147" s="146"/>
      <c r="C147" s="146"/>
      <c r="D147" s="28" t="s">
        <v>153</v>
      </c>
      <c r="E147" s="159"/>
      <c r="F147" s="148"/>
      <c r="G147" s="159"/>
      <c r="H147" s="137">
        <f>IF(G147="","",IF(G147=74225,"«- Correct!","«- Try again!"))</f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>
      <c r="A148" s="17"/>
      <c r="B148" s="17"/>
      <c r="C148" s="17"/>
      <c r="D148" s="127"/>
      <c r="E148" s="17"/>
      <c r="F148" s="17"/>
      <c r="G148" s="17"/>
      <c r="H148" s="17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>
      <c r="A149" s="36" t="s">
        <v>117</v>
      </c>
      <c r="B149" s="17"/>
      <c r="C149" s="17"/>
      <c r="D149" s="37"/>
      <c r="E149" s="33"/>
      <c r="F149" s="70" t="s">
        <v>29</v>
      </c>
      <c r="G149" s="72">
        <v>506</v>
      </c>
      <c r="H149" s="17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>
      <c r="A150" s="44"/>
      <c r="B150" s="44"/>
      <c r="C150" s="44"/>
      <c r="D150" s="45"/>
      <c r="E150" s="72"/>
      <c r="F150" s="72"/>
      <c r="G150" s="144"/>
      <c r="H150" s="17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>
      <c r="A151" s="47" t="s">
        <v>6</v>
      </c>
      <c r="B151" s="55" t="s">
        <v>37</v>
      </c>
      <c r="C151" s="55"/>
      <c r="D151" s="47" t="s">
        <v>147</v>
      </c>
      <c r="E151" s="55" t="s">
        <v>33</v>
      </c>
      <c r="F151" s="55" t="s">
        <v>34</v>
      </c>
      <c r="G151" s="74" t="s">
        <v>38</v>
      </c>
      <c r="H151" s="17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>
      <c r="A152" s="28" t="s">
        <v>84</v>
      </c>
      <c r="B152" s="146"/>
      <c r="C152" s="146"/>
      <c r="D152" s="146" t="s">
        <v>152</v>
      </c>
      <c r="E152" s="147"/>
      <c r="F152" s="148"/>
      <c r="G152" s="140"/>
      <c r="H152" s="137">
        <f>IF(G152="","",IF(G152=2425,"«- Correct!","«- Try again!"))</f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>
      <c r="A153" s="17"/>
      <c r="B153" s="17"/>
      <c r="C153" s="17"/>
      <c r="D153" s="17"/>
      <c r="E153" s="17"/>
      <c r="F153" s="17"/>
      <c r="G153" s="17"/>
      <c r="H153" s="17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>
      <c r="A154" s="36" t="s">
        <v>118</v>
      </c>
      <c r="B154" s="17"/>
      <c r="C154" s="17"/>
      <c r="D154" s="37"/>
      <c r="E154" s="33"/>
      <c r="F154" s="70" t="s">
        <v>29</v>
      </c>
      <c r="G154" s="72">
        <v>505</v>
      </c>
      <c r="H154" s="17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>
      <c r="A155" s="44"/>
      <c r="B155" s="44"/>
      <c r="C155" s="44"/>
      <c r="D155" s="45"/>
      <c r="E155" s="72"/>
      <c r="F155" s="72"/>
      <c r="G155" s="144"/>
      <c r="H155" s="17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>
      <c r="A156" s="47" t="s">
        <v>6</v>
      </c>
      <c r="B156" s="55" t="s">
        <v>37</v>
      </c>
      <c r="C156" s="55"/>
      <c r="D156" s="47" t="s">
        <v>147</v>
      </c>
      <c r="E156" s="55" t="s">
        <v>33</v>
      </c>
      <c r="F156" s="55" t="s">
        <v>34</v>
      </c>
      <c r="G156" s="74" t="s">
        <v>38</v>
      </c>
      <c r="H156" s="17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.75">
      <c r="A157" s="28" t="s">
        <v>97</v>
      </c>
      <c r="B157" s="146"/>
      <c r="C157" s="146"/>
      <c r="D157" s="146" t="s">
        <v>151</v>
      </c>
      <c r="E157" s="147"/>
      <c r="F157" s="148"/>
      <c r="G157" s="140"/>
      <c r="H157" s="137">
        <f>IF(G157="","",IF(G157=1436,"«- Correct!","«- Try again!"))</f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>
      <c r="A158" s="17"/>
      <c r="B158" s="17"/>
      <c r="C158" s="17"/>
      <c r="D158" s="17"/>
      <c r="E158" s="17"/>
      <c r="F158" s="17"/>
      <c r="G158" s="17"/>
      <c r="H158" s="17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>
      <c r="A159" s="36" t="s">
        <v>68</v>
      </c>
      <c r="B159" s="17"/>
      <c r="C159" s="17"/>
      <c r="D159" s="35"/>
      <c r="E159" s="33"/>
      <c r="F159" s="70" t="s">
        <v>29</v>
      </c>
      <c r="G159" s="72">
        <v>621</v>
      </c>
      <c r="H159" s="17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>
      <c r="A160" s="44"/>
      <c r="B160" s="72"/>
      <c r="C160" s="72"/>
      <c r="D160" s="45"/>
      <c r="E160" s="72"/>
      <c r="F160" s="72"/>
      <c r="G160" s="144"/>
      <c r="H160" s="17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>
      <c r="A161" s="47" t="s">
        <v>6</v>
      </c>
      <c r="B161" s="55" t="s">
        <v>37</v>
      </c>
      <c r="C161" s="55"/>
      <c r="D161" s="47" t="s">
        <v>147</v>
      </c>
      <c r="E161" s="55" t="s">
        <v>33</v>
      </c>
      <c r="F161" s="55" t="s">
        <v>34</v>
      </c>
      <c r="G161" s="74" t="s">
        <v>38</v>
      </c>
      <c r="H161" s="17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>
      <c r="A162" s="19" t="s">
        <v>106</v>
      </c>
      <c r="B162" s="17"/>
      <c r="C162" s="17"/>
      <c r="D162" s="18" t="s">
        <v>151</v>
      </c>
      <c r="E162" s="140"/>
      <c r="F162" s="141"/>
      <c r="G162" s="140"/>
      <c r="H162" s="17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>
      <c r="A163" s="22">
        <v>31</v>
      </c>
      <c r="B163" s="17"/>
      <c r="C163" s="17"/>
      <c r="D163" s="18" t="s">
        <v>151</v>
      </c>
      <c r="E163" s="101"/>
      <c r="F163" s="108"/>
      <c r="G163" s="101"/>
      <c r="H163" s="137">
        <f>IF(G163="","",IF(G163=31800,"«- Correct!","«- Try again!"))</f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>
      <c r="A164" s="17"/>
      <c r="B164" s="17"/>
      <c r="C164" s="17"/>
      <c r="D164" s="17"/>
      <c r="E164" s="17"/>
      <c r="F164" s="17"/>
      <c r="G164" s="17"/>
      <c r="H164" s="17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>
      <c r="A166" s="160" t="s">
        <v>121</v>
      </c>
      <c r="B166" s="160"/>
      <c r="C166" s="160"/>
      <c r="D166" s="160"/>
      <c r="E166" s="160"/>
      <c r="F166" s="160"/>
      <c r="G166" s="160"/>
      <c r="H166" s="17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.75">
      <c r="A167" s="160" t="s">
        <v>5</v>
      </c>
      <c r="B167" s="160"/>
      <c r="C167" s="160"/>
      <c r="D167" s="160"/>
      <c r="E167" s="160"/>
      <c r="F167" s="160"/>
      <c r="G167" s="160"/>
      <c r="H167" s="17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.75">
      <c r="A168" s="17"/>
      <c r="B168" s="17"/>
      <c r="C168" s="17"/>
      <c r="D168" s="17"/>
      <c r="E168" s="154"/>
      <c r="F168" s="154"/>
      <c r="G168" s="17"/>
      <c r="H168" s="17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>
      <c r="A169" s="36" t="s">
        <v>130</v>
      </c>
      <c r="B169" s="17"/>
      <c r="C169" s="17"/>
      <c r="D169" s="17"/>
      <c r="E169" s="154"/>
      <c r="F169" s="154"/>
      <c r="G169" s="17"/>
      <c r="H169" s="17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>
      <c r="A170" s="44"/>
      <c r="B170" s="44"/>
      <c r="C170" s="44"/>
      <c r="D170" s="73"/>
      <c r="E170" s="155"/>
      <c r="F170" s="155"/>
      <c r="G170" s="44"/>
      <c r="H170" s="17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.75">
      <c r="A171" s="47" t="s">
        <v>6</v>
      </c>
      <c r="B171" s="55" t="s">
        <v>37</v>
      </c>
      <c r="C171" s="55"/>
      <c r="D171" s="55" t="s">
        <v>147</v>
      </c>
      <c r="E171" s="156" t="s">
        <v>33</v>
      </c>
      <c r="F171" s="156" t="s">
        <v>34</v>
      </c>
      <c r="G171" s="55" t="s">
        <v>38</v>
      </c>
      <c r="H171" s="17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>
      <c r="A172" s="19" t="s">
        <v>88</v>
      </c>
      <c r="B172" s="17"/>
      <c r="C172" s="17"/>
      <c r="D172" s="18" t="s">
        <v>120</v>
      </c>
      <c r="E172" s="101"/>
      <c r="F172" s="110"/>
      <c r="G172" s="101"/>
      <c r="H172" s="17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2.75">
      <c r="A173" s="22">
        <v>20</v>
      </c>
      <c r="B173" s="17"/>
      <c r="C173" s="17"/>
      <c r="D173" s="18" t="s">
        <v>119</v>
      </c>
      <c r="E173" s="92"/>
      <c r="F173" s="93"/>
      <c r="G173" s="92"/>
      <c r="H173" s="17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>
      <c r="A174" s="22">
        <v>27</v>
      </c>
      <c r="B174" s="17"/>
      <c r="C174" s="17"/>
      <c r="D174" s="18" t="s">
        <v>120</v>
      </c>
      <c r="E174" s="101"/>
      <c r="F174" s="108"/>
      <c r="G174" s="101"/>
      <c r="H174" s="137">
        <f>IF(G174="","",IF(G174=13910,"«- Correct!","«- Try again!"))</f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>
      <c r="A175" s="17"/>
      <c r="B175" s="17"/>
      <c r="C175" s="17"/>
      <c r="D175" s="17"/>
      <c r="E175" s="33"/>
      <c r="F175" s="33"/>
      <c r="G175" s="33"/>
      <c r="H175" s="17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.75">
      <c r="A176" s="36" t="s">
        <v>124</v>
      </c>
      <c r="B176" s="17"/>
      <c r="C176" s="17"/>
      <c r="D176" s="17"/>
      <c r="E176" s="33"/>
      <c r="F176" s="33"/>
      <c r="G176" s="33"/>
      <c r="H176" s="17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>
      <c r="A177" s="44"/>
      <c r="B177" s="44"/>
      <c r="C177" s="44"/>
      <c r="D177" s="73"/>
      <c r="E177" s="72"/>
      <c r="F177" s="72"/>
      <c r="G177" s="72"/>
      <c r="H177" s="17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>
      <c r="A178" s="47" t="s">
        <v>6</v>
      </c>
      <c r="B178" s="55" t="s">
        <v>37</v>
      </c>
      <c r="C178" s="55"/>
      <c r="D178" s="55" t="s">
        <v>147</v>
      </c>
      <c r="E178" s="55" t="s">
        <v>33</v>
      </c>
      <c r="F178" s="55" t="s">
        <v>34</v>
      </c>
      <c r="G178" s="55" t="s">
        <v>38</v>
      </c>
      <c r="H178" s="17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.75">
      <c r="A179" s="19" t="s">
        <v>83</v>
      </c>
      <c r="B179" s="17"/>
      <c r="C179" s="17"/>
      <c r="D179" s="18" t="s">
        <v>120</v>
      </c>
      <c r="E179" s="140"/>
      <c r="F179" s="141"/>
      <c r="G179" s="140"/>
      <c r="H179" s="17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2.75">
      <c r="A180" s="22">
        <v>12</v>
      </c>
      <c r="B180" s="17"/>
      <c r="C180" s="17"/>
      <c r="D180" s="18" t="s">
        <v>119</v>
      </c>
      <c r="E180" s="101"/>
      <c r="F180" s="108"/>
      <c r="G180" s="101"/>
      <c r="H180" s="137">
        <f>IF(G180="","",IF(G180=0,"«- Correct!","«- Try again!"))</f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.75">
      <c r="A181" s="17"/>
      <c r="B181" s="17"/>
      <c r="C181" s="17"/>
      <c r="D181" s="17"/>
      <c r="E181" s="33"/>
      <c r="F181" s="33"/>
      <c r="G181" s="33" t="str">
        <f>IF((E181-F181)=0," ",(E181-F181)+G180)</f>
        <v> </v>
      </c>
      <c r="H181" s="17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>
      <c r="A182" s="36" t="s">
        <v>127</v>
      </c>
      <c r="B182" s="17"/>
      <c r="C182" s="17"/>
      <c r="D182" s="17"/>
      <c r="E182" s="33"/>
      <c r="F182" s="33"/>
      <c r="G182" s="33"/>
      <c r="H182" s="17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.75">
      <c r="A183" s="44"/>
      <c r="B183" s="44"/>
      <c r="C183" s="44"/>
      <c r="D183" s="73"/>
      <c r="E183" s="72"/>
      <c r="F183" s="72"/>
      <c r="G183" s="72"/>
      <c r="H183" s="17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2.75">
      <c r="A184" s="47" t="s">
        <v>6</v>
      </c>
      <c r="B184" s="55" t="s">
        <v>37</v>
      </c>
      <c r="C184" s="55"/>
      <c r="D184" s="55" t="s">
        <v>147</v>
      </c>
      <c r="E184" s="55" t="s">
        <v>33</v>
      </c>
      <c r="F184" s="55" t="s">
        <v>34</v>
      </c>
      <c r="G184" s="55" t="s">
        <v>38</v>
      </c>
      <c r="H184" s="17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.75">
      <c r="A185" s="19" t="s">
        <v>75</v>
      </c>
      <c r="B185" s="17"/>
      <c r="C185" s="17"/>
      <c r="D185" s="18" t="s">
        <v>120</v>
      </c>
      <c r="E185" s="101"/>
      <c r="F185" s="110"/>
      <c r="G185" s="101"/>
      <c r="H185" s="17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>
      <c r="A186" s="22">
        <v>13</v>
      </c>
      <c r="B186" s="17"/>
      <c r="C186" s="17"/>
      <c r="D186" s="18" t="s">
        <v>119</v>
      </c>
      <c r="E186" s="92"/>
      <c r="F186" s="93"/>
      <c r="G186" s="92"/>
      <c r="H186" s="17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>
      <c r="A187" s="22">
        <v>28</v>
      </c>
      <c r="B187" s="17"/>
      <c r="C187" s="17"/>
      <c r="D187" s="18" t="s">
        <v>120</v>
      </c>
      <c r="E187" s="101"/>
      <c r="F187" s="108"/>
      <c r="G187" s="101"/>
      <c r="H187" s="137">
        <f>IF(G187="","",IF(G187=5315,"«- Correct!","«- Try again!"))</f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2.75">
      <c r="A188" s="17"/>
      <c r="B188" s="17"/>
      <c r="C188" s="17"/>
      <c r="D188" s="17"/>
      <c r="E188" s="17"/>
      <c r="F188" s="17"/>
      <c r="G188" s="17"/>
      <c r="H188" s="17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2.75">
      <c r="A190" s="160" t="s">
        <v>121</v>
      </c>
      <c r="B190" s="160"/>
      <c r="C190" s="160"/>
      <c r="D190" s="160"/>
      <c r="E190" s="160"/>
      <c r="F190" s="160"/>
      <c r="G190" s="160"/>
      <c r="H190" s="17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2.75">
      <c r="A191" s="160" t="s">
        <v>13</v>
      </c>
      <c r="B191" s="160"/>
      <c r="C191" s="160"/>
      <c r="D191" s="160"/>
      <c r="E191" s="160"/>
      <c r="F191" s="160"/>
      <c r="G191" s="160"/>
      <c r="H191" s="17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>
      <c r="A192" s="17"/>
      <c r="B192" s="17"/>
      <c r="C192" s="17"/>
      <c r="D192" s="17"/>
      <c r="E192" s="17"/>
      <c r="F192" s="17"/>
      <c r="G192" s="17"/>
      <c r="H192" s="17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>
      <c r="A193" s="36" t="s">
        <v>125</v>
      </c>
      <c r="B193" s="17"/>
      <c r="C193" s="17"/>
      <c r="D193" s="37"/>
      <c r="E193" s="17"/>
      <c r="F193" s="17"/>
      <c r="G193" s="17"/>
      <c r="H193" s="17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>
      <c r="A194" s="44"/>
      <c r="B194" s="44"/>
      <c r="C194" s="44"/>
      <c r="D194" s="73"/>
      <c r="E194" s="44"/>
      <c r="F194" s="44"/>
      <c r="G194" s="44"/>
      <c r="H194" s="17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.75">
      <c r="A195" s="47" t="s">
        <v>6</v>
      </c>
      <c r="B195" s="55" t="s">
        <v>37</v>
      </c>
      <c r="C195" s="55"/>
      <c r="D195" s="55" t="s">
        <v>147</v>
      </c>
      <c r="E195" s="55" t="s">
        <v>33</v>
      </c>
      <c r="F195" s="55" t="s">
        <v>34</v>
      </c>
      <c r="G195" s="55" t="s">
        <v>38</v>
      </c>
      <c r="H195" s="17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>
      <c r="A196" s="19" t="s">
        <v>75</v>
      </c>
      <c r="B196" s="17"/>
      <c r="C196" s="17"/>
      <c r="D196" s="18" t="s">
        <v>153</v>
      </c>
      <c r="E196" s="140"/>
      <c r="F196" s="141"/>
      <c r="G196" s="140"/>
      <c r="H196" s="17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>
      <c r="A197" s="22">
        <v>16</v>
      </c>
      <c r="B197" s="17"/>
      <c r="C197" s="17"/>
      <c r="D197" s="18" t="s">
        <v>153</v>
      </c>
      <c r="E197" s="101"/>
      <c r="F197" s="108"/>
      <c r="G197" s="101"/>
      <c r="H197" s="137">
        <f>IF(G197="","",IF(G197=2790,"«- Correct!","«- Try again!"))</f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.75">
      <c r="A198" s="17"/>
      <c r="B198" s="17"/>
      <c r="C198" s="17"/>
      <c r="D198" s="37"/>
      <c r="E198" s="33"/>
      <c r="F198" s="33"/>
      <c r="G198" s="33" t="str">
        <f>IF((F198-E198)=0," ",(F198-E198)+G197)</f>
        <v> </v>
      </c>
      <c r="H198" s="17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2.75">
      <c r="A199" s="36" t="s">
        <v>122</v>
      </c>
      <c r="B199" s="17"/>
      <c r="C199" s="17"/>
      <c r="D199" s="37"/>
      <c r="E199" s="33"/>
      <c r="F199" s="33"/>
      <c r="G199" s="33"/>
      <c r="H199" s="17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2.75">
      <c r="A200" s="44"/>
      <c r="B200" s="44"/>
      <c r="C200" s="44"/>
      <c r="D200" s="73"/>
      <c r="E200" s="72"/>
      <c r="F200" s="72"/>
      <c r="G200" s="72"/>
      <c r="H200" s="17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2.75">
      <c r="A201" s="47" t="s">
        <v>6</v>
      </c>
      <c r="B201" s="55" t="s">
        <v>37</v>
      </c>
      <c r="C201" s="55"/>
      <c r="D201" s="55" t="s">
        <v>147</v>
      </c>
      <c r="E201" s="55" t="s">
        <v>33</v>
      </c>
      <c r="F201" s="55" t="s">
        <v>34</v>
      </c>
      <c r="G201" s="55" t="s">
        <v>38</v>
      </c>
      <c r="H201" s="17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.75">
      <c r="A202" s="19" t="s">
        <v>73</v>
      </c>
      <c r="B202" s="17"/>
      <c r="C202" s="17"/>
      <c r="D202" s="18" t="s">
        <v>153</v>
      </c>
      <c r="E202" s="140"/>
      <c r="F202" s="141"/>
      <c r="G202" s="140"/>
      <c r="H202" s="17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>
      <c r="A203" s="22">
        <v>13</v>
      </c>
      <c r="B203" s="17"/>
      <c r="C203" s="17"/>
      <c r="D203" s="18" t="s">
        <v>151</v>
      </c>
      <c r="E203" s="101"/>
      <c r="F203" s="108"/>
      <c r="G203" s="101"/>
      <c r="H203" s="137">
        <f>IF(G203="","",IF(G203=0,"«- Correct!","«- Try again!"))</f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>
      <c r="A204" s="17"/>
      <c r="B204" s="17"/>
      <c r="C204" s="17"/>
      <c r="D204" s="17"/>
      <c r="E204" s="17"/>
      <c r="F204" s="17"/>
      <c r="G204" s="17"/>
      <c r="H204" s="17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>
      <c r="A205" s="36" t="s">
        <v>128</v>
      </c>
      <c r="B205" s="17"/>
      <c r="C205" s="17"/>
      <c r="D205" s="37"/>
      <c r="E205" s="33"/>
      <c r="F205" s="33"/>
      <c r="G205" s="33"/>
      <c r="H205" s="17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.75">
      <c r="A206" s="44"/>
      <c r="B206" s="44"/>
      <c r="C206" s="44"/>
      <c r="D206" s="73"/>
      <c r="E206" s="72"/>
      <c r="F206" s="72"/>
      <c r="G206" s="72"/>
      <c r="H206" s="17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>
      <c r="A207" s="47" t="s">
        <v>6</v>
      </c>
      <c r="B207" s="55" t="s">
        <v>37</v>
      </c>
      <c r="C207" s="55"/>
      <c r="D207" s="55" t="s">
        <v>147</v>
      </c>
      <c r="E207" s="55" t="s">
        <v>33</v>
      </c>
      <c r="F207" s="55" t="s">
        <v>34</v>
      </c>
      <c r="G207" s="55" t="s">
        <v>38</v>
      </c>
      <c r="H207" s="17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>
      <c r="A208" s="19" t="s">
        <v>78</v>
      </c>
      <c r="B208" s="17"/>
      <c r="C208" s="17"/>
      <c r="D208" s="18" t="s">
        <v>153</v>
      </c>
      <c r="E208" s="140"/>
      <c r="F208" s="141"/>
      <c r="G208" s="140"/>
      <c r="H208" s="17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>
      <c r="A209" s="22">
        <v>19</v>
      </c>
      <c r="B209" s="17"/>
      <c r="C209" s="17"/>
      <c r="D209" s="18" t="s">
        <v>152</v>
      </c>
      <c r="E209" s="101"/>
      <c r="F209" s="108"/>
      <c r="G209" s="101"/>
      <c r="H209" s="137">
        <f>IF(G209="","",IF(G209=20220,"«- Correct!","«- Try again!"))</f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.75">
      <c r="A210" s="22"/>
      <c r="B210" s="17"/>
      <c r="C210" s="17"/>
      <c r="D210" s="18"/>
      <c r="E210" s="33"/>
      <c r="F210" s="33"/>
      <c r="G210" s="33"/>
      <c r="H210" s="17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>
      <c r="A211" s="36" t="s">
        <v>131</v>
      </c>
      <c r="B211" s="17"/>
      <c r="C211" s="17"/>
      <c r="D211" s="17"/>
      <c r="E211" s="33"/>
      <c r="F211" s="33"/>
      <c r="G211" s="33"/>
      <c r="H211" s="17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.75">
      <c r="A212" s="44"/>
      <c r="B212" s="44"/>
      <c r="C212" s="44"/>
      <c r="D212" s="73"/>
      <c r="E212" s="72"/>
      <c r="F212" s="72"/>
      <c r="G212" s="72"/>
      <c r="H212" s="17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2.75">
      <c r="A213" s="47" t="s">
        <v>6</v>
      </c>
      <c r="B213" s="55" t="s">
        <v>37</v>
      </c>
      <c r="C213" s="55"/>
      <c r="D213" s="55" t="s">
        <v>147</v>
      </c>
      <c r="E213" s="55" t="s">
        <v>33</v>
      </c>
      <c r="F213" s="55" t="s">
        <v>34</v>
      </c>
      <c r="G213" s="55" t="s">
        <v>38</v>
      </c>
      <c r="H213" s="17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>
      <c r="A214" s="19" t="s">
        <v>103</v>
      </c>
      <c r="B214" s="17"/>
      <c r="C214" s="17"/>
      <c r="D214" s="18" t="s">
        <v>153</v>
      </c>
      <c r="E214" s="101"/>
      <c r="F214" s="110"/>
      <c r="G214" s="101"/>
      <c r="H214" s="17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>
      <c r="A215" s="22">
        <v>17</v>
      </c>
      <c r="B215" s="17"/>
      <c r="C215" s="17"/>
      <c r="D215" s="18" t="s">
        <v>152</v>
      </c>
      <c r="E215" s="92"/>
      <c r="F215" s="93"/>
      <c r="G215" s="92"/>
      <c r="H215" s="17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>
      <c r="A216" s="22">
        <v>23</v>
      </c>
      <c r="B216" s="17"/>
      <c r="C216" s="17"/>
      <c r="D216" s="18" t="s">
        <v>151</v>
      </c>
      <c r="E216" s="101"/>
      <c r="F216" s="108"/>
      <c r="G216" s="101"/>
      <c r="H216" s="137">
        <f>IF(G216="","",IF(G216=0,"«- Correct!","«- Try again!"))</f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>
      <c r="A217" s="17"/>
      <c r="B217" s="17"/>
      <c r="C217" s="17"/>
      <c r="D217" s="37"/>
      <c r="E217" s="17"/>
      <c r="F217" s="17"/>
      <c r="G217" s="17"/>
      <c r="H217" s="17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>
      <c r="A219" s="160" t="s">
        <v>121</v>
      </c>
      <c r="B219" s="160"/>
      <c r="C219" s="160"/>
      <c r="D219" s="160"/>
      <c r="E219" s="160"/>
      <c r="F219" s="160"/>
      <c r="G219" s="1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>
      <c r="A220" s="160" t="s">
        <v>15</v>
      </c>
      <c r="B220" s="160"/>
      <c r="C220" s="160"/>
      <c r="D220" s="160"/>
      <c r="E220" s="160"/>
      <c r="F220" s="160"/>
      <c r="G220" s="1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>
      <c r="A221" s="162" t="s">
        <v>80</v>
      </c>
      <c r="B221" s="162"/>
      <c r="C221" s="162"/>
      <c r="D221" s="162"/>
      <c r="E221" s="162"/>
      <c r="F221" s="162"/>
      <c r="G221" s="1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>
      <c r="A222" s="17"/>
      <c r="B222" s="17"/>
      <c r="C222" s="17"/>
      <c r="D222" s="17"/>
      <c r="E222" s="17"/>
      <c r="F222" s="17"/>
      <c r="G222" s="1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>
      <c r="A223" s="17"/>
      <c r="B223" s="17"/>
      <c r="C223" s="17"/>
      <c r="D223" s="17"/>
      <c r="E223" s="47" t="s">
        <v>33</v>
      </c>
      <c r="F223" s="47" t="s">
        <v>34</v>
      </c>
      <c r="G223" s="1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>
      <c r="A224" s="20" t="s">
        <v>28</v>
      </c>
      <c r="B224" s="17"/>
      <c r="C224" s="17"/>
      <c r="D224" s="17"/>
      <c r="E224" s="79"/>
      <c r="F224" s="80"/>
      <c r="G224" s="1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2.75">
      <c r="A225" s="20" t="s">
        <v>39</v>
      </c>
      <c r="B225" s="17"/>
      <c r="C225" s="17"/>
      <c r="D225" s="17"/>
      <c r="E225" s="81"/>
      <c r="F225" s="82"/>
      <c r="G225" s="1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2.75">
      <c r="A226" s="20" t="s">
        <v>69</v>
      </c>
      <c r="B226" s="17"/>
      <c r="C226" s="17"/>
      <c r="D226" s="17"/>
      <c r="E226" s="81"/>
      <c r="F226" s="82"/>
      <c r="G226" s="1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2.75">
      <c r="A227" s="20" t="s">
        <v>41</v>
      </c>
      <c r="B227" s="17"/>
      <c r="C227" s="17"/>
      <c r="D227" s="17"/>
      <c r="E227" s="81"/>
      <c r="F227" s="82"/>
      <c r="G227" s="1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>
      <c r="A228" s="20" t="s">
        <v>42</v>
      </c>
      <c r="B228" s="17"/>
      <c r="C228" s="17"/>
      <c r="D228" s="17"/>
      <c r="E228" s="81"/>
      <c r="F228" s="82"/>
      <c r="G228" s="1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>
      <c r="A229" s="20" t="s">
        <v>95</v>
      </c>
      <c r="B229" s="17"/>
      <c r="C229" s="17"/>
      <c r="D229" s="17"/>
      <c r="E229" s="81"/>
      <c r="F229" s="82"/>
      <c r="G229" s="1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>
      <c r="A230" s="20" t="s">
        <v>46</v>
      </c>
      <c r="B230" s="17"/>
      <c r="C230" s="17"/>
      <c r="D230" s="17"/>
      <c r="E230" s="83"/>
      <c r="F230" s="84"/>
      <c r="G230" s="1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>
      <c r="A231" s="20" t="s">
        <v>96</v>
      </c>
      <c r="B231" s="17"/>
      <c r="C231" s="17"/>
      <c r="D231" s="17"/>
      <c r="E231" s="83"/>
      <c r="F231" s="85"/>
      <c r="G231" s="1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>
      <c r="A232" s="20" t="s">
        <v>168</v>
      </c>
      <c r="B232" s="17"/>
      <c r="C232" s="17"/>
      <c r="D232" s="17"/>
      <c r="E232" s="83"/>
      <c r="F232" s="85"/>
      <c r="G232" s="1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>
      <c r="A233" s="20" t="s">
        <v>169</v>
      </c>
      <c r="B233" s="17"/>
      <c r="C233" s="17"/>
      <c r="D233" s="17"/>
      <c r="E233" s="83"/>
      <c r="F233" s="85"/>
      <c r="G233" s="1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>
      <c r="A234" s="20" t="s">
        <v>25</v>
      </c>
      <c r="B234" s="17"/>
      <c r="C234" s="17"/>
      <c r="D234" s="17"/>
      <c r="E234" s="83"/>
      <c r="F234" s="85"/>
      <c r="G234" s="1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>
      <c r="A235" s="20" t="s">
        <v>52</v>
      </c>
      <c r="B235" s="17"/>
      <c r="C235" s="17"/>
      <c r="D235" s="17"/>
      <c r="E235" s="81"/>
      <c r="F235" s="85"/>
      <c r="G235" s="1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>
      <c r="A236" s="20" t="s">
        <v>50</v>
      </c>
      <c r="B236" s="17"/>
      <c r="C236" s="17"/>
      <c r="D236" s="17"/>
      <c r="E236" s="81"/>
      <c r="F236" s="85"/>
      <c r="G236" s="1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>
      <c r="A237" s="20" t="s">
        <v>117</v>
      </c>
      <c r="B237" s="17"/>
      <c r="C237" s="17"/>
      <c r="D237" s="17"/>
      <c r="E237" s="168"/>
      <c r="F237" s="169"/>
      <c r="G237" s="1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2.75">
      <c r="A238" s="20" t="s">
        <v>118</v>
      </c>
      <c r="B238" s="17"/>
      <c r="C238" s="17"/>
      <c r="D238" s="17"/>
      <c r="E238" s="168"/>
      <c r="F238" s="169"/>
      <c r="G238" s="1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2.75">
      <c r="A239" s="20" t="s">
        <v>57</v>
      </c>
      <c r="B239" s="17"/>
      <c r="C239" s="17"/>
      <c r="D239" s="17"/>
      <c r="E239" s="77"/>
      <c r="F239" s="86"/>
      <c r="G239" s="1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3.5" thickBot="1">
      <c r="A240" s="20" t="s">
        <v>43</v>
      </c>
      <c r="B240" s="17"/>
      <c r="C240" s="17"/>
      <c r="D240" s="17"/>
      <c r="E240" s="87"/>
      <c r="F240" s="88"/>
      <c r="G240" s="1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3.5" thickTop="1">
      <c r="A241" s="20"/>
      <c r="B241" s="17"/>
      <c r="C241" s="17"/>
      <c r="D241" s="17"/>
      <c r="E241" s="41">
        <f>IF(E240="","",IF(E240=786966,"Correct!","Try again!"))</f>
      </c>
      <c r="F241" s="41">
        <f>IF(F240="","",IF(F240=786966,"Correct!","Try again!"))</f>
      </c>
      <c r="G241" s="1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2.75">
      <c r="A242" s="30"/>
      <c r="B242" s="30"/>
      <c r="C242" s="30"/>
      <c r="D242" s="30"/>
      <c r="E242" s="31"/>
      <c r="F242" s="3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.75">
      <c r="A243" s="160" t="s">
        <v>121</v>
      </c>
      <c r="B243" s="160"/>
      <c r="C243" s="160"/>
      <c r="D243" s="160"/>
      <c r="E243" s="160"/>
      <c r="F243" s="2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2.75">
      <c r="A244" s="160" t="s">
        <v>62</v>
      </c>
      <c r="B244" s="160"/>
      <c r="C244" s="160"/>
      <c r="D244" s="160"/>
      <c r="E244" s="160"/>
      <c r="F244" s="2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.75">
      <c r="A245" s="162" t="s">
        <v>80</v>
      </c>
      <c r="B245" s="162"/>
      <c r="C245" s="162"/>
      <c r="D245" s="162"/>
      <c r="E245" s="162"/>
      <c r="F245" s="2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.75">
      <c r="A246" s="17"/>
      <c r="B246" s="17"/>
      <c r="C246" s="17"/>
      <c r="D246" s="17"/>
      <c r="E246" s="29"/>
      <c r="F246" s="2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.75">
      <c r="A247" s="20" t="s">
        <v>130</v>
      </c>
      <c r="B247" s="17"/>
      <c r="C247" s="17"/>
      <c r="D247" s="17"/>
      <c r="E247" s="76"/>
      <c r="F247" s="2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.75">
      <c r="A248" s="20" t="s">
        <v>127</v>
      </c>
      <c r="B248" s="17"/>
      <c r="C248" s="17"/>
      <c r="D248" s="17"/>
      <c r="E248" s="77"/>
      <c r="F248" s="2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3.5" thickBot="1">
      <c r="A249" s="20" t="s">
        <v>63</v>
      </c>
      <c r="B249" s="17"/>
      <c r="C249" s="17"/>
      <c r="D249" s="17"/>
      <c r="E249" s="78"/>
      <c r="F249" s="2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3.5" thickTop="1">
      <c r="A250" s="17"/>
      <c r="B250" s="17"/>
      <c r="C250" s="17"/>
      <c r="D250" s="17"/>
      <c r="E250" s="41">
        <f>IF(E249="","",IF(E249=19225,"Correct!","Try again!"))</f>
      </c>
      <c r="F250" s="1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>
      <c r="A251" s="1"/>
      <c r="B251" s="1"/>
      <c r="C251" s="1"/>
      <c r="D251" s="1"/>
      <c r="E251" s="1"/>
      <c r="F251" s="3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.75">
      <c r="A252" s="160" t="s">
        <v>121</v>
      </c>
      <c r="B252" s="160"/>
      <c r="C252" s="160"/>
      <c r="D252" s="160"/>
      <c r="E252" s="160"/>
      <c r="F252" s="1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>
      <c r="A253" s="160" t="s">
        <v>65</v>
      </c>
      <c r="B253" s="160"/>
      <c r="C253" s="160"/>
      <c r="D253" s="160"/>
      <c r="E253" s="160"/>
      <c r="F253" s="1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>
      <c r="A254" s="162" t="s">
        <v>80</v>
      </c>
      <c r="B254" s="162"/>
      <c r="C254" s="162"/>
      <c r="D254" s="162"/>
      <c r="E254" s="162"/>
      <c r="F254" s="2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>
      <c r="A255" s="17"/>
      <c r="B255" s="17"/>
      <c r="C255" s="17"/>
      <c r="D255" s="17"/>
      <c r="E255" s="29"/>
      <c r="F255" s="2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>
      <c r="A256" s="20" t="s">
        <v>125</v>
      </c>
      <c r="B256" s="17"/>
      <c r="C256" s="17"/>
      <c r="D256" s="17"/>
      <c r="E256" s="76"/>
      <c r="F256" s="2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.75">
      <c r="A257" s="20" t="s">
        <v>128</v>
      </c>
      <c r="B257" s="17"/>
      <c r="C257" s="17"/>
      <c r="D257" s="17"/>
      <c r="E257" s="77"/>
      <c r="F257" s="2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3.5" thickBot="1">
      <c r="A258" s="20" t="s">
        <v>66</v>
      </c>
      <c r="B258" s="17"/>
      <c r="C258" s="17"/>
      <c r="D258" s="17"/>
      <c r="E258" s="78"/>
      <c r="F258" s="2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6" ht="13.5" thickTop="1">
      <c r="A259" s="10"/>
      <c r="B259" s="10"/>
      <c r="C259" s="10"/>
      <c r="D259" s="10"/>
      <c r="E259" s="41">
        <f>IF(E258="","",IF(E258=23010,"Correct!","Try again!"))</f>
      </c>
      <c r="F259" s="29"/>
    </row>
    <row r="260" ht="12.75">
      <c r="F260" s="31"/>
    </row>
  </sheetData>
  <sheetProtection password="C690" sheet="1" objects="1" scenarios="1" selectLockedCells="1"/>
  <mergeCells count="28">
    <mergeCell ref="A32:K32"/>
    <mergeCell ref="A75:G75"/>
    <mergeCell ref="A74:G74"/>
    <mergeCell ref="B71:E71"/>
    <mergeCell ref="A245:E245"/>
    <mergeCell ref="A244:E244"/>
    <mergeCell ref="A243:E243"/>
    <mergeCell ref="A33:K33"/>
    <mergeCell ref="A167:G167"/>
    <mergeCell ref="A166:G166"/>
    <mergeCell ref="A254:E254"/>
    <mergeCell ref="A253:E253"/>
    <mergeCell ref="A252:E252"/>
    <mergeCell ref="A191:G191"/>
    <mergeCell ref="A190:G190"/>
    <mergeCell ref="A221:F221"/>
    <mergeCell ref="A220:F220"/>
    <mergeCell ref="A219:F219"/>
    <mergeCell ref="F1:G1"/>
    <mergeCell ref="B67:E67"/>
    <mergeCell ref="A48:J48"/>
    <mergeCell ref="A47:J47"/>
    <mergeCell ref="A61:G61"/>
    <mergeCell ref="F2:G2"/>
    <mergeCell ref="F3:G3"/>
    <mergeCell ref="A60:G60"/>
    <mergeCell ref="A20:J20"/>
    <mergeCell ref="A19:J19"/>
  </mergeCells>
  <printOptions horizontalCentered="1"/>
  <pageMargins left="0" right="0" top="0.49" bottom="0.36" header="0.5" footer="0.36"/>
  <pageSetup horizontalDpi="600" verticalDpi="600" orientation="portrait" scale="77" r:id="rId3"/>
  <rowBreaks count="6" manualBreakCount="6">
    <brk id="31" max="255" man="1"/>
    <brk id="73" max="255" man="1"/>
    <brk id="117" max="255" man="1"/>
    <brk id="165" max="255" man="1"/>
    <brk id="218" max="255" man="1"/>
    <brk id="28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6.421875" style="0" customWidth="1"/>
    <col min="2" max="11" width="12.7109375" style="0" customWidth="1"/>
    <col min="12" max="12" width="2.7109375" style="0" customWidth="1"/>
    <col min="13" max="30" width="12.7109375" style="0" customWidth="1"/>
  </cols>
  <sheetData>
    <row r="1" spans="1:11" ht="12.75">
      <c r="A1" s="167" t="s">
        <v>162</v>
      </c>
      <c r="B1" s="167"/>
      <c r="C1" s="167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2.75">
      <c r="A3" s="166" t="s">
        <v>121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4"/>
    </row>
    <row r="4" spans="1:12" ht="12.7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14"/>
    </row>
    <row r="5" spans="1:12" ht="12.75">
      <c r="A5" s="32"/>
      <c r="B5" s="32"/>
      <c r="C5" s="32"/>
      <c r="D5" s="32"/>
      <c r="E5" s="32"/>
      <c r="F5" s="32"/>
      <c r="G5" s="32"/>
      <c r="H5" s="64" t="s">
        <v>3</v>
      </c>
      <c r="I5" s="64" t="s">
        <v>4</v>
      </c>
      <c r="J5" s="32"/>
      <c r="K5" s="32"/>
      <c r="L5" s="14"/>
    </row>
    <row r="6" spans="1:12" ht="12.75">
      <c r="A6" s="56" t="s">
        <v>6</v>
      </c>
      <c r="B6" s="56" t="s">
        <v>7</v>
      </c>
      <c r="C6" s="56"/>
      <c r="D6" s="56"/>
      <c r="E6" s="56"/>
      <c r="F6" s="56" t="s">
        <v>8</v>
      </c>
      <c r="G6" s="56"/>
      <c r="H6" s="65" t="s">
        <v>9</v>
      </c>
      <c r="I6" s="65" t="s">
        <v>10</v>
      </c>
      <c r="J6" s="65" t="s">
        <v>11</v>
      </c>
      <c r="K6" s="65" t="s">
        <v>12</v>
      </c>
      <c r="L6" s="14"/>
    </row>
    <row r="7" spans="1:12" ht="12.75">
      <c r="A7" s="12" t="s">
        <v>73</v>
      </c>
      <c r="B7" s="26" t="s">
        <v>23</v>
      </c>
      <c r="C7" s="26"/>
      <c r="D7" s="26"/>
      <c r="E7" s="26"/>
      <c r="F7" s="26" t="s">
        <v>122</v>
      </c>
      <c r="G7" s="26"/>
      <c r="H7" s="60" t="s">
        <v>73</v>
      </c>
      <c r="I7" s="57"/>
      <c r="J7" s="11" t="s">
        <v>74</v>
      </c>
      <c r="K7" s="66">
        <v>42600</v>
      </c>
      <c r="L7" s="14"/>
    </row>
    <row r="8" spans="1:12" ht="12.75">
      <c r="A8" s="12">
        <v>2</v>
      </c>
      <c r="B8" s="10" t="s">
        <v>123</v>
      </c>
      <c r="C8" s="10"/>
      <c r="D8" s="10"/>
      <c r="E8" s="10"/>
      <c r="F8" s="10" t="s">
        <v>124</v>
      </c>
      <c r="G8" s="10"/>
      <c r="H8" s="61">
        <v>854</v>
      </c>
      <c r="I8" s="58"/>
      <c r="J8" s="63" t="s">
        <v>14</v>
      </c>
      <c r="K8" s="67">
        <v>15800</v>
      </c>
      <c r="L8" s="14"/>
    </row>
    <row r="9" spans="1:12" ht="12.75">
      <c r="A9" s="10">
        <v>3</v>
      </c>
      <c r="B9" s="10" t="s">
        <v>16</v>
      </c>
      <c r="C9" s="10"/>
      <c r="D9" s="10"/>
      <c r="E9" s="10"/>
      <c r="F9" s="10" t="s">
        <v>125</v>
      </c>
      <c r="G9" s="10"/>
      <c r="H9" s="61" t="s">
        <v>75</v>
      </c>
      <c r="I9" s="58"/>
      <c r="J9" s="63" t="s">
        <v>17</v>
      </c>
      <c r="K9" s="67">
        <v>1120</v>
      </c>
      <c r="L9" s="14"/>
    </row>
    <row r="10" spans="1:12" ht="12.75">
      <c r="A10" s="10">
        <v>3</v>
      </c>
      <c r="B10" s="10" t="s">
        <v>126</v>
      </c>
      <c r="C10" s="10"/>
      <c r="D10" s="10"/>
      <c r="E10" s="10"/>
      <c r="F10" s="10" t="s">
        <v>127</v>
      </c>
      <c r="G10" s="10"/>
      <c r="H10" s="61">
        <v>855</v>
      </c>
      <c r="I10" s="58"/>
      <c r="J10" s="63" t="s">
        <v>14</v>
      </c>
      <c r="K10" s="67">
        <v>9200</v>
      </c>
      <c r="L10" s="14"/>
    </row>
    <row r="11" spans="1:12" ht="12.75">
      <c r="A11" s="10">
        <v>6</v>
      </c>
      <c r="B11" s="10" t="s">
        <v>76</v>
      </c>
      <c r="C11" s="10"/>
      <c r="D11" s="10"/>
      <c r="E11" s="10"/>
      <c r="F11" s="10" t="s">
        <v>111</v>
      </c>
      <c r="G11" s="10"/>
      <c r="H11" s="61"/>
      <c r="I11" s="58"/>
      <c r="J11" s="63"/>
      <c r="K11" s="67">
        <v>72000</v>
      </c>
      <c r="L11" s="14"/>
    </row>
    <row r="12" spans="1:12" ht="12.75">
      <c r="A12" s="10">
        <v>9</v>
      </c>
      <c r="B12" s="10" t="s">
        <v>77</v>
      </c>
      <c r="C12" s="10"/>
      <c r="D12" s="10"/>
      <c r="E12" s="10"/>
      <c r="F12" s="10" t="s">
        <v>128</v>
      </c>
      <c r="G12" s="10"/>
      <c r="H12" s="61" t="s">
        <v>78</v>
      </c>
      <c r="I12" s="58"/>
      <c r="J12" s="63" t="s">
        <v>17</v>
      </c>
      <c r="K12" s="67">
        <v>20850</v>
      </c>
      <c r="L12" s="14"/>
    </row>
    <row r="13" spans="1:12" ht="12.75">
      <c r="A13" s="10">
        <v>10</v>
      </c>
      <c r="B13" s="10" t="s">
        <v>129</v>
      </c>
      <c r="C13" s="10"/>
      <c r="D13" s="10"/>
      <c r="E13" s="10"/>
      <c r="F13" s="10" t="s">
        <v>130</v>
      </c>
      <c r="G13" s="10"/>
      <c r="H13" s="61">
        <v>856</v>
      </c>
      <c r="I13" s="58"/>
      <c r="J13" s="63" t="s">
        <v>14</v>
      </c>
      <c r="K13" s="67">
        <v>4600</v>
      </c>
      <c r="L13" s="14"/>
    </row>
    <row r="14" spans="1:12" ht="12.75">
      <c r="A14" s="10">
        <v>12</v>
      </c>
      <c r="B14" s="10" t="s">
        <v>18</v>
      </c>
      <c r="C14" s="10"/>
      <c r="D14" s="10"/>
      <c r="E14" s="10"/>
      <c r="F14" s="10" t="s">
        <v>124</v>
      </c>
      <c r="G14" s="10"/>
      <c r="H14" s="61">
        <v>854</v>
      </c>
      <c r="I14" s="58"/>
      <c r="J14" s="63" t="s">
        <v>14</v>
      </c>
      <c r="K14" s="67"/>
      <c r="L14" s="14"/>
    </row>
    <row r="15" spans="1:12" ht="12.75">
      <c r="A15" s="10">
        <v>13</v>
      </c>
      <c r="B15" s="10" t="s">
        <v>19</v>
      </c>
      <c r="C15" s="10"/>
      <c r="D15" s="10"/>
      <c r="E15" s="10"/>
      <c r="F15" s="26" t="s">
        <v>122</v>
      </c>
      <c r="G15" s="26"/>
      <c r="H15" s="61" t="s">
        <v>73</v>
      </c>
      <c r="I15" s="58">
        <v>416</v>
      </c>
      <c r="J15" s="63" t="s">
        <v>14</v>
      </c>
      <c r="K15" s="67"/>
      <c r="L15" s="14"/>
    </row>
    <row r="16" spans="1:12" ht="12.75">
      <c r="A16" s="10">
        <v>13</v>
      </c>
      <c r="B16" s="10" t="s">
        <v>18</v>
      </c>
      <c r="C16" s="10"/>
      <c r="D16" s="10"/>
      <c r="E16" s="10"/>
      <c r="F16" s="10" t="s">
        <v>127</v>
      </c>
      <c r="G16" s="10"/>
      <c r="H16" s="61">
        <v>855</v>
      </c>
      <c r="I16" s="58"/>
      <c r="J16" s="63" t="s">
        <v>14</v>
      </c>
      <c r="K16" s="67"/>
      <c r="L16" s="14"/>
    </row>
    <row r="17" spans="1:12" ht="12.75">
      <c r="A17" s="10">
        <v>14</v>
      </c>
      <c r="B17" s="10" t="s">
        <v>112</v>
      </c>
      <c r="C17" s="10"/>
      <c r="D17" s="10"/>
      <c r="E17" s="10"/>
      <c r="F17" s="10" t="s">
        <v>131</v>
      </c>
      <c r="G17" s="10"/>
      <c r="H17" s="61" t="s">
        <v>79</v>
      </c>
      <c r="I17" s="58"/>
      <c r="J17" s="63" t="s">
        <v>14</v>
      </c>
      <c r="K17" s="67">
        <v>31625</v>
      </c>
      <c r="L17" s="14"/>
    </row>
    <row r="18" spans="1:12" ht="12.75">
      <c r="A18" s="10">
        <v>15</v>
      </c>
      <c r="B18" s="10" t="s">
        <v>35</v>
      </c>
      <c r="C18" s="10"/>
      <c r="D18" s="10"/>
      <c r="E18" s="10"/>
      <c r="F18" s="10"/>
      <c r="G18" s="10"/>
      <c r="H18" s="61"/>
      <c r="I18" s="58">
        <v>417</v>
      </c>
      <c r="J18" s="63"/>
      <c r="K18" s="67">
        <v>15900</v>
      </c>
      <c r="L18" s="14"/>
    </row>
    <row r="19" spans="1:12" ht="12.75">
      <c r="A19" s="10">
        <v>15</v>
      </c>
      <c r="B19" s="10" t="s">
        <v>132</v>
      </c>
      <c r="C19" s="10"/>
      <c r="D19" s="10"/>
      <c r="E19" s="10"/>
      <c r="F19" s="10"/>
      <c r="G19" s="10"/>
      <c r="H19" s="61"/>
      <c r="I19" s="58"/>
      <c r="J19" s="63"/>
      <c r="K19" s="67">
        <v>164680</v>
      </c>
      <c r="L19" s="14"/>
    </row>
    <row r="20" spans="1:12" ht="12.75">
      <c r="A20" s="10">
        <v>16</v>
      </c>
      <c r="B20" s="10" t="s">
        <v>81</v>
      </c>
      <c r="C20" s="10"/>
      <c r="D20" s="10"/>
      <c r="E20" s="10"/>
      <c r="F20" s="10" t="s">
        <v>125</v>
      </c>
      <c r="G20" s="10"/>
      <c r="H20" s="61" t="s">
        <v>82</v>
      </c>
      <c r="I20" s="58"/>
      <c r="J20" s="63" t="s">
        <v>17</v>
      </c>
      <c r="K20" s="67">
        <v>1670</v>
      </c>
      <c r="L20" s="14"/>
    </row>
    <row r="21" spans="1:12" ht="12.75">
      <c r="A21" s="10">
        <v>17</v>
      </c>
      <c r="B21" s="10" t="s">
        <v>145</v>
      </c>
      <c r="C21" s="10"/>
      <c r="D21" s="10"/>
      <c r="E21" s="10"/>
      <c r="F21" s="10" t="s">
        <v>131</v>
      </c>
      <c r="G21" s="10"/>
      <c r="H21" s="61"/>
      <c r="I21" s="58"/>
      <c r="J21" s="63"/>
      <c r="K21" s="67">
        <v>2425</v>
      </c>
      <c r="L21" s="14"/>
    </row>
    <row r="22" spans="1:12" ht="12.75">
      <c r="A22" s="10">
        <v>19</v>
      </c>
      <c r="B22" s="10" t="s">
        <v>115</v>
      </c>
      <c r="C22" s="10"/>
      <c r="D22" s="10"/>
      <c r="E22" s="10"/>
      <c r="F22" s="10" t="s">
        <v>128</v>
      </c>
      <c r="G22" s="10"/>
      <c r="H22" s="62"/>
      <c r="I22" s="59"/>
      <c r="J22" s="63"/>
      <c r="K22" s="67">
        <v>630</v>
      </c>
      <c r="L22" s="14"/>
    </row>
    <row r="23" spans="1:12" ht="12.75">
      <c r="A23" s="10">
        <v>20</v>
      </c>
      <c r="B23" s="10" t="s">
        <v>18</v>
      </c>
      <c r="C23" s="10"/>
      <c r="D23" s="10"/>
      <c r="E23" s="10"/>
      <c r="F23" s="10" t="s">
        <v>130</v>
      </c>
      <c r="G23" s="10"/>
      <c r="H23" s="61">
        <v>856</v>
      </c>
      <c r="I23" s="58"/>
      <c r="J23" s="63" t="s">
        <v>14</v>
      </c>
      <c r="K23" s="68"/>
      <c r="L23" s="14"/>
    </row>
    <row r="24" spans="1:12" ht="12.75">
      <c r="A24" s="10">
        <v>23</v>
      </c>
      <c r="B24" s="10" t="s">
        <v>89</v>
      </c>
      <c r="C24" s="10"/>
      <c r="D24" s="10"/>
      <c r="E24" s="10"/>
      <c r="F24" s="10" t="s">
        <v>131</v>
      </c>
      <c r="G24" s="10"/>
      <c r="H24" s="61" t="s">
        <v>79</v>
      </c>
      <c r="I24" s="58">
        <v>418</v>
      </c>
      <c r="J24" s="63" t="s">
        <v>14</v>
      </c>
      <c r="K24" s="67"/>
      <c r="L24" s="14"/>
    </row>
    <row r="25" spans="1:12" ht="12.75">
      <c r="A25" s="10">
        <v>27</v>
      </c>
      <c r="B25" s="10" t="s">
        <v>133</v>
      </c>
      <c r="C25" s="10"/>
      <c r="D25" s="10"/>
      <c r="E25" s="10"/>
      <c r="F25" s="10" t="s">
        <v>130</v>
      </c>
      <c r="G25" s="10"/>
      <c r="H25" s="61">
        <v>857</v>
      </c>
      <c r="I25" s="58"/>
      <c r="J25" s="63" t="s">
        <v>14</v>
      </c>
      <c r="K25" s="67">
        <v>13910</v>
      </c>
      <c r="L25" s="14"/>
    </row>
    <row r="26" spans="1:12" ht="12.75">
      <c r="A26" s="10">
        <v>28</v>
      </c>
      <c r="B26" s="10" t="s">
        <v>134</v>
      </c>
      <c r="C26" s="10"/>
      <c r="D26" s="10"/>
      <c r="E26" s="10"/>
      <c r="F26" s="10" t="s">
        <v>127</v>
      </c>
      <c r="G26" s="10"/>
      <c r="H26" s="61">
        <v>858</v>
      </c>
      <c r="I26" s="58"/>
      <c r="J26" s="63" t="s">
        <v>14</v>
      </c>
      <c r="K26" s="67">
        <v>5315</v>
      </c>
      <c r="L26" s="14"/>
    </row>
    <row r="27" spans="1:12" ht="12.75">
      <c r="A27" s="10">
        <v>31</v>
      </c>
      <c r="B27" s="10" t="s">
        <v>35</v>
      </c>
      <c r="C27" s="10"/>
      <c r="D27" s="10"/>
      <c r="E27" s="10"/>
      <c r="F27" s="10"/>
      <c r="G27" s="10"/>
      <c r="H27" s="61"/>
      <c r="I27" s="58">
        <v>419</v>
      </c>
      <c r="J27" s="63"/>
      <c r="K27" s="67">
        <v>15900</v>
      </c>
      <c r="L27" s="14"/>
    </row>
    <row r="28" spans="1:12" ht="12.75">
      <c r="A28" s="10">
        <v>31</v>
      </c>
      <c r="B28" s="10" t="s">
        <v>135</v>
      </c>
      <c r="C28" s="10"/>
      <c r="D28" s="10"/>
      <c r="E28" s="10"/>
      <c r="F28" s="10"/>
      <c r="G28" s="10"/>
      <c r="H28" s="13"/>
      <c r="I28" s="13"/>
      <c r="J28" s="63"/>
      <c r="K28" s="67">
        <v>174590</v>
      </c>
      <c r="L28" s="14"/>
    </row>
    <row r="29" spans="1:12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4"/>
    </row>
    <row r="30" spans="1:12" ht="12.75">
      <c r="A30" s="32" t="s">
        <v>108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4"/>
    </row>
    <row r="31" spans="1:12" ht="12.75">
      <c r="A31" s="10" t="s">
        <v>141</v>
      </c>
      <c r="B31" s="10"/>
      <c r="C31" s="10"/>
      <c r="D31" s="10"/>
      <c r="E31" s="10"/>
      <c r="F31" s="69">
        <v>300000</v>
      </c>
      <c r="G31" s="10"/>
      <c r="H31" s="10"/>
      <c r="I31" s="10"/>
      <c r="J31" s="10"/>
      <c r="K31" s="10"/>
      <c r="L31" s="14"/>
    </row>
    <row r="32" spans="1:12" ht="12.75">
      <c r="A32" s="10" t="s">
        <v>170</v>
      </c>
      <c r="B32" s="10"/>
      <c r="C32" s="10"/>
      <c r="D32" s="10"/>
      <c r="E32" s="10"/>
      <c r="F32" s="69">
        <v>30000</v>
      </c>
      <c r="G32" s="10"/>
      <c r="H32" s="10"/>
      <c r="I32" s="10"/>
      <c r="J32" s="10"/>
      <c r="K32" s="10"/>
      <c r="L32" s="14"/>
    </row>
    <row r="33" spans="1:12" ht="12.75">
      <c r="A33" s="10" t="s">
        <v>171</v>
      </c>
      <c r="B33" s="10"/>
      <c r="C33" s="10"/>
      <c r="D33" s="10"/>
      <c r="E33" s="10"/>
      <c r="F33" s="69">
        <v>270000</v>
      </c>
      <c r="G33" s="10"/>
      <c r="H33" s="10"/>
      <c r="I33" s="10"/>
      <c r="J33" s="10"/>
      <c r="K33" s="10"/>
      <c r="L33" s="14"/>
    </row>
    <row r="34" spans="1:12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4"/>
    </row>
    <row r="35" spans="1:12" ht="12.75">
      <c r="A35" s="32" t="s">
        <v>144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4"/>
    </row>
    <row r="36" spans="1:12" ht="12.75">
      <c r="A36" s="10" t="s">
        <v>142</v>
      </c>
      <c r="B36" s="10"/>
      <c r="C36" s="10"/>
      <c r="D36" s="10"/>
      <c r="E36" s="10"/>
      <c r="F36" s="69">
        <v>786966</v>
      </c>
      <c r="G36" s="27"/>
      <c r="H36" s="10"/>
      <c r="I36" s="10"/>
      <c r="J36" s="10"/>
      <c r="K36" s="10"/>
      <c r="L36" s="14"/>
    </row>
    <row r="37" spans="1:12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</sheetData>
  <sheetProtection password="C690" sheet="1" objects="1" scenarios="1" selectLockedCells="1" selectUnlockedCells="1"/>
  <mergeCells count="2">
    <mergeCell ref="A1:C1"/>
    <mergeCell ref="A3:K3"/>
  </mergeCells>
  <printOptions horizontalCentered="1"/>
  <pageMargins left="0.49" right="0.41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2010-10-29T23:19:35Z</cp:lastPrinted>
  <dcterms:created xsi:type="dcterms:W3CDTF">2001-03-22T19:58:11Z</dcterms:created>
  <dcterms:modified xsi:type="dcterms:W3CDTF">2010-12-14T01:00:02Z</dcterms:modified>
  <cp:category/>
  <cp:version/>
  <cp:contentType/>
  <cp:contentStatus/>
</cp:coreProperties>
</file>