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Bond Pricing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<sst xmlns="http://schemas.openxmlformats.org/spreadsheetml/2006/main" count="28" uniqueCount="28">
  <si>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Settlement date</t>
  </si>
  <si>
    <t>Maturity date</t>
  </si>
  <si>
    <t>Annual coupon rate</t>
  </si>
  <si>
    <t>Yield to maturity</t>
  </si>
  <si>
    <t>Coupon payments per year</t>
  </si>
  <si>
    <t>Redemption value (% of face value)</t>
  </si>
  <si>
    <t>Flat price (% of par)</t>
  </si>
  <si>
    <t>Accrued interest</t>
  </si>
  <si>
    <t>Days since last coupon</t>
  </si>
  <si>
    <t>Days in coupon period</t>
  </si>
  <si>
    <t>Invoice price</t>
  </si>
  <si>
    <t>Formula in column B</t>
  </si>
  <si>
    <t>30-year maturity</t>
  </si>
  <si>
    <t>=PRICE(B4,B5,B6,B7,B8,B9)</t>
  </si>
  <si>
    <t>=COUPDAYBS(B4,B5,2,1)</t>
  </si>
  <si>
    <t>=COUPDAYS(B4,B5,2,1)</t>
  </si>
  <si>
    <t>=(B13/B14)*B6*100/2</t>
  </si>
  <si>
    <t>=B12+B15</t>
  </si>
  <si>
    <t>8% coupon bond,</t>
  </si>
  <si>
    <t>LEGEND:</t>
  </si>
  <si>
    <t>Enter data</t>
  </si>
  <si>
    <t>Value calculated</t>
  </si>
  <si>
    <t>2.25% coupon bond,</t>
  </si>
  <si>
    <t>maturing July 31, 2018</t>
  </si>
  <si>
    <t>6.25% coupon bond,</t>
  </si>
  <si>
    <t>maturing May 2030</t>
  </si>
  <si>
    <t>=DATE(2012,7,31)</t>
  </si>
  <si>
    <t>=DATE(2018,7,31)</t>
  </si>
</sst>
</file>

<file path=xl/styles.xml><?xml version="1.0" encoding="utf-8"?>
<styleSheet xmlns="http://schemas.openxmlformats.org/spreadsheetml/2006/main">
  <numFmts count="20">
    <numFmt numFmtId="5" formatCode="&quot;₹&quot;\ #,##0_);\(&quot;₹&quot;\ #,##0\)"/>
    <numFmt numFmtId="6" formatCode="&quot;₹&quot;\ #,##0_);[Red]\(&quot;₹&quot;\ #,##0\)"/>
    <numFmt numFmtId="7" formatCode="&quot;₹&quot;\ #,##0.00_);\(&quot;₹&quot;\ #,##0.00\)"/>
    <numFmt numFmtId="8" formatCode="&quot;₹&quot;\ #,##0.00_);[Red]\(&quot;₹&quot;\ #,##0.00\)"/>
    <numFmt numFmtId="42" formatCode="_(&quot;₹&quot;\ * #,##0_);_(&quot;₹&quot;\ * \(#,##0\);_(&quot;₹&quot;\ * &quot;-&quot;_);_(@_)"/>
    <numFmt numFmtId="41" formatCode="_(* #,##0_);_(* \(#,##0\);_(* &quot;-&quot;_);_(@_)"/>
    <numFmt numFmtId="44" formatCode="_(&quot;₹&quot;\ * #,##0.00_);_(&quot;₹&quot;\ * \(#,##0.00\);_(&quot;₹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0.000000"/>
    <numFmt numFmtId="173" formatCode="0.00000000"/>
    <numFmt numFmtId="174" formatCode="0.00000"/>
    <numFmt numFmtId="175" formatCode="mm/dd/yy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75" fontId="0" fillId="0" borderId="0" xfId="0" applyNumberFormat="1" applyAlignment="1">
      <alignment/>
    </xf>
    <xf numFmtId="170" fontId="0" fillId="0" borderId="0" xfId="0" applyNumberFormat="1" applyAlignment="1">
      <alignment/>
    </xf>
    <xf numFmtId="170" fontId="0" fillId="0" borderId="0" xfId="0" applyNumberFormat="1" applyAlignment="1" quotePrefix="1">
      <alignment/>
    </xf>
    <xf numFmtId="171" fontId="1" fillId="0" borderId="0" xfId="0" applyNumberFormat="1" applyFont="1" applyAlignment="1" quotePrefix="1">
      <alignment/>
    </xf>
    <xf numFmtId="0" fontId="0" fillId="0" borderId="0" xfId="0" applyAlignment="1" quotePrefix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4" fontId="0" fillId="0" borderId="0" xfId="0" applyNumberFormat="1" applyAlignment="1" quotePrefix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8" borderId="0" xfId="0" applyFill="1" applyAlignment="1">
      <alignment/>
    </xf>
    <xf numFmtId="14" fontId="0" fillId="8" borderId="0" xfId="0" applyNumberFormat="1" applyFill="1" applyAlignment="1">
      <alignment/>
    </xf>
    <xf numFmtId="0" fontId="0" fillId="4" borderId="0" xfId="0" applyFill="1" applyAlignment="1">
      <alignment/>
    </xf>
    <xf numFmtId="171" fontId="0" fillId="4" borderId="0" xfId="0" applyNumberFormat="1" applyFill="1" applyAlignment="1">
      <alignment/>
    </xf>
    <xf numFmtId="170" fontId="1" fillId="4" borderId="0" xfId="0" applyNumberFormat="1" applyFont="1" applyFill="1" applyAlignment="1">
      <alignment/>
    </xf>
    <xf numFmtId="0" fontId="0" fillId="0" borderId="0" xfId="0" applyFont="1" applyAlignment="1" quotePrefix="1">
      <alignment/>
    </xf>
    <xf numFmtId="0" fontId="0" fillId="4" borderId="0" xfId="0" applyFont="1" applyFill="1" applyAlignment="1" quotePrefix="1">
      <alignment/>
    </xf>
    <xf numFmtId="171" fontId="1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9.7109375" style="0" customWidth="1"/>
    <col min="2" max="2" width="11.7109375" style="0" customWidth="1"/>
    <col min="3" max="3" width="24.7109375" style="0" customWidth="1"/>
    <col min="4" max="4" width="10.7109375" style="0" customWidth="1"/>
    <col min="5" max="5" width="10.140625" style="0" customWidth="1"/>
    <col min="6" max="6" width="10.7109375" style="0" customWidth="1"/>
  </cols>
  <sheetData>
    <row r="1" spans="2:6" ht="12.75">
      <c r="B1" s="9" t="s">
        <v>22</v>
      </c>
      <c r="C1" s="1"/>
      <c r="D1" s="1" t="s">
        <v>24</v>
      </c>
      <c r="F1" s="1" t="s">
        <v>18</v>
      </c>
    </row>
    <row r="2" spans="2:6" ht="12.75">
      <c r="B2" s="12" t="s">
        <v>23</v>
      </c>
      <c r="C2" s="10" t="s">
        <v>11</v>
      </c>
      <c r="D2" s="13" t="s">
        <v>25</v>
      </c>
      <c r="F2" s="13" t="s">
        <v>12</v>
      </c>
    </row>
    <row r="3" spans="2:6" ht="12.75">
      <c r="B3" s="1"/>
      <c r="C3" s="1"/>
      <c r="F3" s="1"/>
    </row>
    <row r="4" spans="1:6" ht="12.75">
      <c r="A4" t="s">
        <v>0</v>
      </c>
      <c r="B4" s="15">
        <f>DATE(2012,7,31)</f>
        <v>41121</v>
      </c>
      <c r="C4" s="11" t="s">
        <v>26</v>
      </c>
      <c r="D4" s="15">
        <f>B4</f>
        <v>41121</v>
      </c>
      <c r="F4" s="15">
        <v>36526</v>
      </c>
    </row>
    <row r="5" spans="1:6" ht="12.75">
      <c r="A5" t="s">
        <v>1</v>
      </c>
      <c r="B5" s="15">
        <f>DATE(2018,7,31)</f>
        <v>43312</v>
      </c>
      <c r="C5" s="7" t="s">
        <v>27</v>
      </c>
      <c r="D5" s="15">
        <v>47618</v>
      </c>
      <c r="F5" s="15">
        <v>47484</v>
      </c>
    </row>
    <row r="6" spans="1:6" ht="12.75">
      <c r="A6" t="s">
        <v>2</v>
      </c>
      <c r="B6" s="14">
        <v>0.0225</v>
      </c>
      <c r="D6" s="14">
        <v>0.0625</v>
      </c>
      <c r="F6" s="14">
        <v>0.08</v>
      </c>
    </row>
    <row r="7" spans="1:6" ht="12.75">
      <c r="A7" t="s">
        <v>3</v>
      </c>
      <c r="B7" s="14">
        <v>0.0079</v>
      </c>
      <c r="D7" s="14">
        <v>0.02117</v>
      </c>
      <c r="F7" s="14">
        <v>0.1</v>
      </c>
    </row>
    <row r="8" spans="1:6" ht="12.75">
      <c r="A8" t="s">
        <v>5</v>
      </c>
      <c r="B8" s="14">
        <v>100</v>
      </c>
      <c r="D8" s="14">
        <v>100</v>
      </c>
      <c r="F8" s="14">
        <v>100</v>
      </c>
    </row>
    <row r="9" spans="1:6" ht="12.75">
      <c r="A9" t="s">
        <v>4</v>
      </c>
      <c r="B9" s="14">
        <v>2</v>
      </c>
      <c r="D9" s="14">
        <v>2</v>
      </c>
      <c r="F9" s="14">
        <v>2</v>
      </c>
    </row>
    <row r="12" spans="1:6" s="2" customFormat="1" ht="12.75">
      <c r="A12" s="2" t="s">
        <v>6</v>
      </c>
      <c r="B12" s="18">
        <f>PRICE(B4,B5,B6,B7,B8,B9)</f>
        <v>108.53917225284738</v>
      </c>
      <c r="C12" s="6" t="s">
        <v>13</v>
      </c>
      <c r="D12" s="18">
        <f>PRICE(D4,D5,D6,D7,D8,D9)</f>
        <v>160.99409773202257</v>
      </c>
      <c r="E12" s="21"/>
      <c r="F12" s="18">
        <f>PRICE(F4,F5,F6,F7,F8,F9)</f>
        <v>81.07071047492984</v>
      </c>
    </row>
    <row r="13" spans="1:6" ht="12.75">
      <c r="A13" t="s">
        <v>8</v>
      </c>
      <c r="B13" s="16">
        <f>COUPDAYBS(B4,B5,2,1)</f>
        <v>0</v>
      </c>
      <c r="C13" s="19" t="s">
        <v>14</v>
      </c>
      <c r="D13" s="20">
        <f>COUPDAYBS(D4,D5,2,1)</f>
        <v>77</v>
      </c>
      <c r="E13" s="22"/>
      <c r="F13" s="20">
        <f>COUPDAYBS(F4,F5,2,1)</f>
        <v>0</v>
      </c>
    </row>
    <row r="14" spans="1:6" ht="12.75">
      <c r="A14" t="s">
        <v>9</v>
      </c>
      <c r="B14" s="16">
        <f>COUPDAYS(B4,B5,2,1)</f>
        <v>184</v>
      </c>
      <c r="C14" s="19" t="s">
        <v>15</v>
      </c>
      <c r="D14" s="16">
        <f>COUPDAYS(D4,D5,2,1)</f>
        <v>184</v>
      </c>
      <c r="E14" s="23"/>
      <c r="F14" s="16">
        <f>COUPDAYS(F4,F5,2,1)</f>
        <v>182</v>
      </c>
    </row>
    <row r="15" spans="1:6" ht="12.75">
      <c r="A15" t="s">
        <v>7</v>
      </c>
      <c r="B15" s="16">
        <f>(B13/B14)*B6*100/2</f>
        <v>0</v>
      </c>
      <c r="C15" s="19" t="s">
        <v>16</v>
      </c>
      <c r="D15" s="17">
        <f>(D13/D14)*D6*100/2</f>
        <v>1.3077445652173914</v>
      </c>
      <c r="E15" s="24"/>
      <c r="F15" s="17">
        <f>(F13/F14)*F6*100/2</f>
        <v>0</v>
      </c>
    </row>
    <row r="16" spans="1:6" s="1" customFormat="1" ht="12.75">
      <c r="A16" s="1" t="s">
        <v>10</v>
      </c>
      <c r="B16" s="18">
        <f>B12+B15</f>
        <v>108.53917225284738</v>
      </c>
      <c r="C16" s="8" t="s">
        <v>17</v>
      </c>
      <c r="D16" s="18">
        <f>D12+D15</f>
        <v>162.30184229723997</v>
      </c>
      <c r="E16" s="21"/>
      <c r="F16" s="18">
        <f>F12+F15</f>
        <v>81.07071047492984</v>
      </c>
    </row>
    <row r="19" spans="1:4" ht="12.75">
      <c r="A19" s="5"/>
      <c r="C19" s="25" t="s">
        <v>19</v>
      </c>
      <c r="D19" s="26"/>
    </row>
    <row r="20" spans="3:4" ht="12.75">
      <c r="C20" s="27" t="s">
        <v>20</v>
      </c>
      <c r="D20" s="28"/>
    </row>
    <row r="21" spans="2:4" ht="12.75">
      <c r="B21" s="4"/>
      <c r="C21" s="29" t="s">
        <v>21</v>
      </c>
      <c r="D21" s="30"/>
    </row>
    <row r="26" ht="12.75">
      <c r="B26" s="3"/>
    </row>
    <row r="27" ht="12.75">
      <c r="B27" s="3"/>
    </row>
  </sheetData>
  <sheetProtection/>
  <mergeCells count="3">
    <mergeCell ref="C19:D19"/>
    <mergeCell ref="C20:D20"/>
    <mergeCell ref="C21:D21"/>
  </mergeCells>
  <printOptions gridLines="1" headings="1"/>
  <pageMargins left="0.75" right="0.75" top="1" bottom="1" header="0.5" footer="0.5"/>
  <pageSetup blackAndWhite="1" horizontalDpi="600" verticalDpi="600" orientation="landscape" r:id="rId1"/>
  <headerFooter alignWithMargins="0">
    <oddHeader xml:space="preserve">&amp;CValuing bonds using a spreadsheet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Marcus</dc:creator>
  <cp:keywords/>
  <dc:description/>
  <cp:lastModifiedBy>ganesh.k</cp:lastModifiedBy>
  <cp:lastPrinted>2006-01-25T21:19:51Z</cp:lastPrinted>
  <dcterms:created xsi:type="dcterms:W3CDTF">2002-05-07T15:11:36Z</dcterms:created>
  <dcterms:modified xsi:type="dcterms:W3CDTF">2013-09-24T06:29:49Z</dcterms:modified>
  <cp:category/>
  <cp:version/>
  <cp:contentType/>
  <cp:contentStatus/>
</cp:coreProperties>
</file>