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2510" activeTab="0"/>
  </bookViews>
  <sheets>
    <sheet name="Portfolio" sheetId="1" r:id="rId1"/>
  </sheets>
  <definedNames>
    <definedName name="_xlnm.Print_Area" localSheetId="0">'Portfolio'!$A$52:$J$78</definedName>
    <definedName name="solver_adj" localSheetId="0" hidden="1">'Portfolio'!$A$55:$A$62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'Portfolio'!$A$55</definedName>
    <definedName name="solver_lhs10" localSheetId="0" hidden="1">'Portfolio'!$A$59</definedName>
    <definedName name="solver_lhs11" localSheetId="0" hidden="1">'Portfolio'!$A$60</definedName>
    <definedName name="solver_lhs12" localSheetId="0" hidden="1">'Portfolio'!$A$60</definedName>
    <definedName name="solver_lhs13" localSheetId="0" hidden="1">'Portfolio'!$A$61</definedName>
    <definedName name="solver_lhs14" localSheetId="0" hidden="1">'Portfolio'!$A$61</definedName>
    <definedName name="solver_lhs15" localSheetId="0" hidden="1">'Portfolio'!$A$62</definedName>
    <definedName name="solver_lhs16" localSheetId="0" hidden="1">'Portfolio'!$A$62</definedName>
    <definedName name="solver_lhs17" localSheetId="0" hidden="1">'Portfolio'!$A$63</definedName>
    <definedName name="solver_lhs18" localSheetId="0" hidden="1">'Portfolio'!$D$66</definedName>
    <definedName name="solver_lhs2" localSheetId="0" hidden="1">'Portfolio'!$A$55</definedName>
    <definedName name="solver_lhs3" localSheetId="0" hidden="1">'Portfolio'!$A$56</definedName>
    <definedName name="solver_lhs4" localSheetId="0" hidden="1">'Portfolio'!$A$56</definedName>
    <definedName name="solver_lhs5" localSheetId="0" hidden="1">'Portfolio'!$A$57</definedName>
    <definedName name="solver_lhs6" localSheetId="0" hidden="1">'Portfolio'!$A$57</definedName>
    <definedName name="solver_lhs7" localSheetId="0" hidden="1">'Portfolio'!$A$58</definedName>
    <definedName name="solver_lhs8" localSheetId="0" hidden="1">'Portfolio'!$A$58</definedName>
    <definedName name="solver_lhs9" localSheetId="0" hidden="1">'Portfolio'!$A$59</definedName>
    <definedName name="solver_lin" localSheetId="0" hidden="1">2</definedName>
    <definedName name="solver_neg" localSheetId="0" hidden="1">2</definedName>
    <definedName name="solver_num" localSheetId="0" hidden="1">18</definedName>
    <definedName name="solver_nwt" localSheetId="0" hidden="1">1</definedName>
    <definedName name="solver_opt" localSheetId="0" hidden="1">'Portfolio'!$D$65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13" localSheetId="0" hidden="1">1</definedName>
    <definedName name="solver_rel14" localSheetId="0" hidden="1">3</definedName>
    <definedName name="solver_rel15" localSheetId="0" hidden="1">1</definedName>
    <definedName name="solver_rel16" localSheetId="0" hidden="1">3</definedName>
    <definedName name="solver_rel17" localSheetId="0" hidden="1">2</definedName>
    <definedName name="solver_rel18" localSheetId="0" hidden="1">2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hs1" localSheetId="0" hidden="1">1</definedName>
    <definedName name="solver_rhs10" localSheetId="0" hidden="1">0</definedName>
    <definedName name="solver_rhs11" localSheetId="0" hidden="1">1</definedName>
    <definedName name="solver_rhs12" localSheetId="0" hidden="1">0</definedName>
    <definedName name="solver_rhs13" localSheetId="0" hidden="1">1</definedName>
    <definedName name="solver_rhs14" localSheetId="0" hidden="1">0</definedName>
    <definedName name="solver_rhs15" localSheetId="0" hidden="1">1</definedName>
    <definedName name="solver_rhs16" localSheetId="0" hidden="1">0</definedName>
    <definedName name="solver_rhs17" localSheetId="0" hidden="1">1</definedName>
    <definedName name="solver_rhs18" localSheetId="0" hidden="1">12</definedName>
    <definedName name="solver_rhs2" localSheetId="0" hidden="1">0</definedName>
    <definedName name="solver_rhs3" localSheetId="0" hidden="1">1</definedName>
    <definedName name="solver_rhs4" localSheetId="0" hidden="1">0</definedName>
    <definedName name="solver_rhs5" localSheetId="0" hidden="1">1</definedName>
    <definedName name="solver_rhs6" localSheetId="0" hidden="1">0</definedName>
    <definedName name="solver_rhs7" localSheetId="0" hidden="1">1</definedName>
    <definedName name="solver_rhs8" localSheetId="0" hidden="1">0</definedName>
    <definedName name="solver_rhs9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<sst xmlns="http://schemas.openxmlformats.org/spreadsheetml/2006/main" count="96" uniqueCount="38">
  <si>
    <t>EWD</t>
  </si>
  <si>
    <t>EWH</t>
  </si>
  <si>
    <t>EWI</t>
  </si>
  <si>
    <t>EWJ</t>
  </si>
  <si>
    <t>EWL</t>
  </si>
  <si>
    <t>EWP</t>
  </si>
  <si>
    <t>EWW</t>
  </si>
  <si>
    <t>Mean</t>
  </si>
  <si>
    <t xml:space="preserve"> </t>
  </si>
  <si>
    <t xml:space="preserve"> Covariance Matrix</t>
  </si>
  <si>
    <t>Weights</t>
  </si>
  <si>
    <t>St. Dev</t>
  </si>
  <si>
    <t>Country</t>
  </si>
  <si>
    <t xml:space="preserve">EWH </t>
  </si>
  <si>
    <t xml:space="preserve">EWI </t>
  </si>
  <si>
    <t xml:space="preserve">EWJ </t>
  </si>
  <si>
    <t xml:space="preserve">EWL </t>
  </si>
  <si>
    <t xml:space="preserve">EWP </t>
  </si>
  <si>
    <t xml:space="preserve">EWW </t>
  </si>
  <si>
    <t>Hong Kong</t>
  </si>
  <si>
    <t>Italy</t>
  </si>
  <si>
    <t>Japan</t>
  </si>
  <si>
    <t>Switzerland</t>
  </si>
  <si>
    <t>Spain</t>
  </si>
  <si>
    <t>Mexico</t>
  </si>
  <si>
    <t>Correlation Matrix</t>
  </si>
  <si>
    <t>Bordered Covariance Matrix: Equally Weighted Portfolio</t>
  </si>
  <si>
    <t>Bordered Covariance Matrix for Target Return Portfolio</t>
  </si>
  <si>
    <t>S&amp;P 500</t>
  </si>
  <si>
    <t>Efficient Frontier for World Equity Benchmark Securities (WEBS)</t>
  </si>
  <si>
    <t>Sweden</t>
  </si>
  <si>
    <t>Standard</t>
  </si>
  <si>
    <t>Deviation</t>
  </si>
  <si>
    <t>Return</t>
  </si>
  <si>
    <t>Portfolio Variance</t>
  </si>
  <si>
    <t>Portfolio Standard Deviation</t>
  </si>
  <si>
    <t>Portfolio Mean</t>
  </si>
  <si>
    <t>WEBS</t>
  </si>
</sst>
</file>

<file path=xl/styles.xml><?xml version="1.0" encoding="utf-8"?>
<styleSheet xmlns="http://schemas.openxmlformats.org/spreadsheetml/2006/main">
  <numFmts count="19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"/>
    <numFmt numFmtId="172" formatCode="0.000000"/>
    <numFmt numFmtId="173" formatCode="0.000"/>
    <numFmt numFmtId="174" formatCode="&quot;$&quot;#,##0.00"/>
  </numFmts>
  <fonts count="2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5"/>
      <color indexed="8"/>
      <name val="Arial"/>
      <family val="2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5.5"/>
      <color indexed="8"/>
      <name val="Arial"/>
      <family val="2"/>
    </font>
    <font>
      <sz val="10.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1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Portfolio Efficient Frontier</a:t>
            </a:r>
          </a:p>
        </c:rich>
      </c:tx>
      <c:layout>
        <c:manualLayout>
          <c:xMode val="factor"/>
          <c:yMode val="factor"/>
          <c:x val="-0.001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325"/>
          <c:w val="0.862"/>
          <c:h val="0.608"/>
        </c:manualLayout>
      </c:layout>
      <c:scatterChart>
        <c:scatterStyle val="smoothMarker"/>
        <c:varyColors val="0"/>
        <c:ser>
          <c:idx val="0"/>
          <c:order val="0"/>
          <c:tx>
            <c:v>porfolio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Portfolio!$B$70:$B$77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Portfolio!$A$70:$A$77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EWD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Portfolio!$C$5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EWH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Portfolio!$C$6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EWI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Portfolio!$C$7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EWJ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Portfolio!$C$8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EWL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Portfolio!$C$9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EWP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Portfolio!$C$10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Portfolio!$B$10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EWW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Portfolio!$C$11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Portfolio!$B$11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SP 500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Portfolio!$C$12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Portfolio!$B$12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Eq. Wtd.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Portfolio!$D$49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Portfolio!$D$50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8681162"/>
        <c:axId val="33912731"/>
      </c:scatterChart>
      <c:valAx>
        <c:axId val="18681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Portfolio Risk %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2731"/>
        <c:crosses val="autoZero"/>
        <c:crossBetween val="midCat"/>
        <c:dispUnits/>
        <c:majorUnit val="5"/>
      </c:valAx>
      <c:valAx>
        <c:axId val="33912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Portfolio Return %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1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81475"/>
          <c:w val="0.777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133350</xdr:rowOff>
    </xdr:from>
    <xdr:to>
      <xdr:col>10</xdr:col>
      <xdr:colOff>552450</xdr:colOff>
      <xdr:row>112</xdr:row>
      <xdr:rowOff>9525</xdr:rowOff>
    </xdr:to>
    <xdr:graphicFrame>
      <xdr:nvGraphicFramePr>
        <xdr:cNvPr id="1" name="Chart 5"/>
        <xdr:cNvGraphicFramePr/>
      </xdr:nvGraphicFramePr>
      <xdr:xfrm>
        <a:off x="314325" y="12906375"/>
        <a:ext cx="66198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57421875" style="0" customWidth="1"/>
  </cols>
  <sheetData>
    <row r="1" ht="12.75">
      <c r="A1" s="4" t="s">
        <v>29</v>
      </c>
    </row>
    <row r="2" ht="12.75">
      <c r="A2" s="4"/>
    </row>
    <row r="3" spans="2:3" ht="12.75">
      <c r="B3" s="33" t="s">
        <v>7</v>
      </c>
      <c r="C3" s="10" t="s">
        <v>31</v>
      </c>
    </row>
    <row r="4" spans="1:5" ht="13.5" thickBot="1">
      <c r="A4" s="16" t="s">
        <v>37</v>
      </c>
      <c r="B4" s="34" t="s">
        <v>33</v>
      </c>
      <c r="C4" s="16" t="s">
        <v>32</v>
      </c>
      <c r="D4" s="37" t="s">
        <v>12</v>
      </c>
      <c r="E4" s="37"/>
    </row>
    <row r="5" spans="1:5" ht="12" customHeight="1">
      <c r="A5" s="8" t="s">
        <v>0</v>
      </c>
      <c r="B5" s="35">
        <v>15.539276488899523</v>
      </c>
      <c r="C5" s="35">
        <v>26.466608991266092</v>
      </c>
      <c r="D5" s="36" t="s">
        <v>30</v>
      </c>
      <c r="E5" s="36"/>
    </row>
    <row r="6" spans="1:5" ht="12.75">
      <c r="A6" s="8" t="s">
        <v>13</v>
      </c>
      <c r="B6" s="35">
        <v>6.3852171257331</v>
      </c>
      <c r="C6" s="35">
        <v>41.147491759544074</v>
      </c>
      <c r="D6" s="36" t="s">
        <v>19</v>
      </c>
      <c r="E6" s="36"/>
    </row>
    <row r="7" spans="1:5" ht="12.75">
      <c r="A7" s="8" t="s">
        <v>14</v>
      </c>
      <c r="B7" s="35">
        <v>26.59986218962187</v>
      </c>
      <c r="C7" s="35">
        <v>26.051404734230072</v>
      </c>
      <c r="D7" s="36" t="s">
        <v>20</v>
      </c>
      <c r="E7" s="36"/>
    </row>
    <row r="8" spans="1:5" ht="12.75">
      <c r="A8" s="8" t="s">
        <v>15</v>
      </c>
      <c r="B8" s="35">
        <v>1.4132525880647284</v>
      </c>
      <c r="C8" s="35">
        <v>26.07092801775971</v>
      </c>
      <c r="D8" s="36" t="s">
        <v>21</v>
      </c>
      <c r="E8" s="36"/>
    </row>
    <row r="9" spans="1:5" ht="12.75">
      <c r="A9" s="8" t="s">
        <v>16</v>
      </c>
      <c r="B9" s="35">
        <v>18.074498346334877</v>
      </c>
      <c r="C9" s="35">
        <v>21.69178960855788</v>
      </c>
      <c r="D9" s="36" t="s">
        <v>22</v>
      </c>
      <c r="E9" s="36"/>
    </row>
    <row r="10" spans="1:5" ht="12.75">
      <c r="A10" s="8" t="s">
        <v>17</v>
      </c>
      <c r="B10" s="35">
        <v>16.634740425929206</v>
      </c>
      <c r="C10" s="35">
        <v>25.077949901862816</v>
      </c>
      <c r="D10" s="36" t="s">
        <v>23</v>
      </c>
      <c r="E10" s="36"/>
    </row>
    <row r="11" spans="1:5" ht="12.75">
      <c r="A11" s="8" t="s">
        <v>18</v>
      </c>
      <c r="B11" s="35">
        <v>16.22434104748114</v>
      </c>
      <c r="C11" s="35">
        <v>38.768621300032876</v>
      </c>
      <c r="D11" s="36" t="s">
        <v>24</v>
      </c>
      <c r="E11" s="36"/>
    </row>
    <row r="12" spans="1:3" ht="12.75">
      <c r="A12" s="8" t="s">
        <v>28</v>
      </c>
      <c r="B12" s="35">
        <v>17.230554843125766</v>
      </c>
      <c r="C12" s="35">
        <v>17.19440202198495</v>
      </c>
    </row>
    <row r="14" spans="1:2" ht="13.5" thickBot="1">
      <c r="A14" s="17"/>
      <c r="B14" s="4" t="s">
        <v>25</v>
      </c>
    </row>
    <row r="15" spans="1:9" ht="13.5" thickBot="1">
      <c r="A15" s="18"/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9" t="s">
        <v>28</v>
      </c>
    </row>
    <row r="16" spans="1:9" ht="12.75">
      <c r="A16" s="20" t="s">
        <v>0</v>
      </c>
      <c r="B16" s="13">
        <v>1</v>
      </c>
      <c r="C16" s="13">
        <v>0.4495526694803594</v>
      </c>
      <c r="D16" s="13">
        <v>0.606162002131001</v>
      </c>
      <c r="E16" s="13">
        <v>0.4538551218725224</v>
      </c>
      <c r="F16" s="13">
        <v>0.5898439468252145</v>
      </c>
      <c r="G16" s="13">
        <v>0.6977477466785196</v>
      </c>
      <c r="H16" s="13">
        <v>0.5427173718606203</v>
      </c>
      <c r="I16" s="13">
        <v>0.5665467757506827</v>
      </c>
    </row>
    <row r="17" spans="1:9" ht="12.75">
      <c r="A17" s="20" t="s">
        <v>1</v>
      </c>
      <c r="B17" s="13">
        <v>0.4495526694803594</v>
      </c>
      <c r="C17" s="13">
        <v>1</v>
      </c>
      <c r="D17" s="13">
        <v>0.33991635159347533</v>
      </c>
      <c r="E17" s="13">
        <v>0.6294983033549149</v>
      </c>
      <c r="F17" s="13">
        <v>0.5039056222513322</v>
      </c>
      <c r="G17" s="13">
        <v>0.575273868021019</v>
      </c>
      <c r="H17" s="13">
        <v>0.7751713035614151</v>
      </c>
      <c r="I17" s="13">
        <v>0.6671930534349053</v>
      </c>
    </row>
    <row r="18" spans="1:9" ht="12.75">
      <c r="A18" s="20" t="s">
        <v>2</v>
      </c>
      <c r="B18" s="13">
        <v>0.6061620021310007</v>
      </c>
      <c r="C18" s="13">
        <v>0.33991635159347533</v>
      </c>
      <c r="D18" s="13">
        <v>1</v>
      </c>
      <c r="E18" s="13">
        <v>0.15031008365125065</v>
      </c>
      <c r="F18" s="13">
        <v>0.6866634430199213</v>
      </c>
      <c r="G18" s="13">
        <v>0.7124901965600078</v>
      </c>
      <c r="H18" s="13">
        <v>0.47108226609009396</v>
      </c>
      <c r="I18" s="13">
        <v>0.40016082177919515</v>
      </c>
    </row>
    <row r="19" spans="1:9" ht="12.75">
      <c r="A19" s="20" t="s">
        <v>3</v>
      </c>
      <c r="B19" s="13">
        <v>0.45</v>
      </c>
      <c r="C19" s="13">
        <v>0.6294983033549149</v>
      </c>
      <c r="D19" s="13">
        <v>0.15031008365125065</v>
      </c>
      <c r="E19" s="13">
        <v>1</v>
      </c>
      <c r="F19" s="13">
        <v>0.4951392670050539</v>
      </c>
      <c r="G19" s="13">
        <v>0.4287452632719197</v>
      </c>
      <c r="H19" s="13">
        <v>0.4851943210853342</v>
      </c>
      <c r="I19" s="13">
        <v>0.6066492026796295</v>
      </c>
    </row>
    <row r="20" spans="1:9" ht="12.75">
      <c r="A20" s="20" t="s">
        <v>4</v>
      </c>
      <c r="B20" s="13">
        <v>0.5898439468252145</v>
      </c>
      <c r="C20" s="13">
        <v>0.5039056222513322</v>
      </c>
      <c r="D20" s="13">
        <v>0.6866634430199213</v>
      </c>
      <c r="E20" s="13">
        <v>0.4951392670050539</v>
      </c>
      <c r="F20" s="13">
        <v>1</v>
      </c>
      <c r="G20" s="13">
        <v>0.770841130476415</v>
      </c>
      <c r="H20" s="13">
        <v>0.46331697161245583</v>
      </c>
      <c r="I20" s="13">
        <v>0.6293842949886421</v>
      </c>
    </row>
    <row r="21" spans="1:9" ht="12.75">
      <c r="A21" s="20" t="s">
        <v>5</v>
      </c>
      <c r="B21" s="13">
        <v>0.6977477466785196</v>
      </c>
      <c r="C21" s="13">
        <v>0.575273868021019</v>
      </c>
      <c r="D21" s="13">
        <v>0.7124901965600078</v>
      </c>
      <c r="E21" s="13">
        <v>0.4287452632719197</v>
      </c>
      <c r="F21" s="13">
        <v>0.770841130476415</v>
      </c>
      <c r="G21" s="13">
        <v>1</v>
      </c>
      <c r="H21" s="13">
        <v>0.5405578673954406</v>
      </c>
      <c r="I21" s="13">
        <v>0.6377606592451621</v>
      </c>
    </row>
    <row r="22" spans="1:9" ht="12.75">
      <c r="A22" s="20" t="s">
        <v>6</v>
      </c>
      <c r="B22" s="13">
        <v>0.5427173718606203</v>
      </c>
      <c r="C22" s="13">
        <v>0.7751713035614151</v>
      </c>
      <c r="D22" s="13">
        <v>0.47108226609009396</v>
      </c>
      <c r="E22" s="13">
        <v>0.4851943210853342</v>
      </c>
      <c r="F22" s="13">
        <v>0.46331697161245583</v>
      </c>
      <c r="G22" s="13">
        <v>0.5405578673954406</v>
      </c>
      <c r="H22" s="13">
        <v>1</v>
      </c>
      <c r="I22" s="13">
        <v>0.7243175908459248</v>
      </c>
    </row>
    <row r="23" spans="1:9" ht="13.5" thickBot="1">
      <c r="A23" s="21" t="s">
        <v>28</v>
      </c>
      <c r="B23" s="14">
        <v>0.5665467757506827</v>
      </c>
      <c r="C23" s="14">
        <v>0.6671930534349053</v>
      </c>
      <c r="D23" s="14">
        <v>0.40016082177919515</v>
      </c>
      <c r="E23" s="14">
        <v>0.6066492026796295</v>
      </c>
      <c r="F23" s="14">
        <v>0.6293842949886421</v>
      </c>
      <c r="G23" s="14">
        <v>0.6377606592451621</v>
      </c>
      <c r="H23" s="14">
        <v>0.7243175908459248</v>
      </c>
      <c r="I23" s="14">
        <v>1</v>
      </c>
    </row>
    <row r="25" spans="1:2" ht="13.5" thickBot="1">
      <c r="A25" s="17"/>
      <c r="B25" s="6" t="s">
        <v>9</v>
      </c>
    </row>
    <row r="26" spans="1:9" ht="13.5" thickBot="1">
      <c r="A26" t="s">
        <v>8</v>
      </c>
      <c r="B26" s="19" t="s">
        <v>0</v>
      </c>
      <c r="C26" s="19" t="s">
        <v>1</v>
      </c>
      <c r="D26" s="19" t="s">
        <v>2</v>
      </c>
      <c r="E26" s="19" t="s">
        <v>3</v>
      </c>
      <c r="F26" s="19" t="s">
        <v>4</v>
      </c>
      <c r="G26" s="19" t="s">
        <v>5</v>
      </c>
      <c r="H26" s="19" t="s">
        <v>6</v>
      </c>
      <c r="I26" s="19" t="s">
        <v>28</v>
      </c>
    </row>
    <row r="27" spans="1:9" ht="12.75">
      <c r="A27" s="20" t="s">
        <v>0</v>
      </c>
      <c r="B27" s="3">
        <f>B16*C5*C5</f>
        <v>700.4813914965672</v>
      </c>
      <c r="C27" s="3">
        <f>C16*C5*C6</f>
        <v>489.5784005145311</v>
      </c>
      <c r="D27" s="3">
        <f>D16*C5*C7</f>
        <v>417.9440589499342</v>
      </c>
      <c r="E27" s="3">
        <f>E16*C5*C8</f>
        <v>313.1641450597635</v>
      </c>
      <c r="F27" s="3">
        <f>F16*C5*C9</f>
        <v>338.63419580155835</v>
      </c>
      <c r="G27" s="3">
        <f>G16*C5*C10</f>
        <v>463.11492179309215</v>
      </c>
      <c r="H27" s="3">
        <f>H16*C5*C11</f>
        <v>556.8681526367601</v>
      </c>
      <c r="I27" s="3">
        <f>I16*C5*C12</f>
        <v>257.8226989274205</v>
      </c>
    </row>
    <row r="28" spans="1:9" ht="12.75">
      <c r="A28" s="20" t="s">
        <v>1</v>
      </c>
      <c r="B28" s="3">
        <f>B17*C6*C5</f>
        <v>489.57840051453104</v>
      </c>
      <c r="C28" s="3">
        <f>C17*C6*C6</f>
        <v>1693.1160781017475</v>
      </c>
      <c r="D28" s="3">
        <f>D17*C6*C7</f>
        <v>364.3733200467708</v>
      </c>
      <c r="E28" s="3">
        <f>E17*C6*C8</f>
        <v>675.2963796083995</v>
      </c>
      <c r="F28" s="3">
        <f>F17*C6*C9</f>
        <v>449.76737995922565</v>
      </c>
      <c r="G28" s="3">
        <f>G17*C6*C10</f>
        <v>593.6220767060704</v>
      </c>
      <c r="H28" s="3">
        <f>H17*C6*C11</f>
        <v>1236.5777010823854</v>
      </c>
      <c r="I28" s="3">
        <f>I17*C6*C12</f>
        <v>472.0434324081495</v>
      </c>
    </row>
    <row r="29" spans="1:9" ht="12.75">
      <c r="A29" s="20" t="s">
        <v>2</v>
      </c>
      <c r="B29" s="3">
        <f>B18*C7*C5</f>
        <v>417.94405894993395</v>
      </c>
      <c r="C29" s="3">
        <f>C18*C7*C6</f>
        <v>364.3733200467708</v>
      </c>
      <c r="D29" s="3">
        <f>D18*C7*C7</f>
        <v>678.675688626665</v>
      </c>
      <c r="E29" s="3">
        <f>E18*C7*C8</f>
        <v>102.08824858501359</v>
      </c>
      <c r="F29" s="3">
        <f>F18*C7*C9</f>
        <v>388.0346037903481</v>
      </c>
      <c r="G29" s="3">
        <f>G18*C7*C10</f>
        <v>465.4811190012339</v>
      </c>
      <c r="H29" s="3">
        <f>H18*C7*C11</f>
        <v>475.78227481037607</v>
      </c>
      <c r="I29" s="3">
        <f>I18*C7*C12</f>
        <v>179.2473687337128</v>
      </c>
    </row>
    <row r="30" spans="1:9" ht="12.75">
      <c r="A30" s="20" t="s">
        <v>3</v>
      </c>
      <c r="B30" s="3">
        <f>B19*C8*C5</f>
        <v>310.5040760484706</v>
      </c>
      <c r="C30" s="3">
        <f>C19*C8*C6</f>
        <v>675.2963796083997</v>
      </c>
      <c r="D30" s="3">
        <f>D19*C8*C7</f>
        <v>102.08824858501359</v>
      </c>
      <c r="E30" s="3">
        <f>E19*C8*C8</f>
        <v>679.6932877072081</v>
      </c>
      <c r="F30" s="3">
        <f>F19*C8*C9</f>
        <v>280.0136762881798</v>
      </c>
      <c r="G30" s="3">
        <f>G19*C8*C10</f>
        <v>280.31597980958395</v>
      </c>
      <c r="H30" s="3">
        <f>H19*C8*C11</f>
        <v>490.40236551684137</v>
      </c>
      <c r="I30" s="3">
        <f>I19*C8*C12</f>
        <v>271.9450752520162</v>
      </c>
    </row>
    <row r="31" spans="1:9" ht="12.75">
      <c r="A31" s="20" t="s">
        <v>4</v>
      </c>
      <c r="B31" s="3">
        <f>B20*C9*C5</f>
        <v>338.63419580155835</v>
      </c>
      <c r="C31" s="3">
        <f>C20*C9*C6</f>
        <v>449.7673799592256</v>
      </c>
      <c r="D31" s="3">
        <f>D20*C9*C7</f>
        <v>388.03460379034806</v>
      </c>
      <c r="E31" s="3">
        <f>E20*C9*C8</f>
        <v>280.0136762881798</v>
      </c>
      <c r="F31" s="3">
        <f>F20*C9*C9</f>
        <v>470.53373642193964</v>
      </c>
      <c r="G31" s="3">
        <f>G20*C9*C10</f>
        <v>419.3264849534727</v>
      </c>
      <c r="H31" s="3">
        <f>H20*C9*C11</f>
        <v>389.63140028426835</v>
      </c>
      <c r="I31" s="3">
        <f>I20*C9*C12</f>
        <v>234.74608717249276</v>
      </c>
    </row>
    <row r="32" spans="1:9" ht="12.75">
      <c r="A32" s="20" t="s">
        <v>5</v>
      </c>
      <c r="B32" s="3">
        <f>B21*C10*C5</f>
        <v>463.11492179309215</v>
      </c>
      <c r="C32" s="3">
        <f>C21*C10*C6</f>
        <v>593.6220767060704</v>
      </c>
      <c r="D32" s="3">
        <f>D21*C10*C7</f>
        <v>465.4811190012339</v>
      </c>
      <c r="E32" s="3">
        <f>E21*C10*C8</f>
        <v>280.31597980958395</v>
      </c>
      <c r="F32" s="3">
        <f>F21*C10*C9</f>
        <v>419.3264849534727</v>
      </c>
      <c r="G32" s="3">
        <f>G21*C10*C10</f>
        <v>628.9035712803412</v>
      </c>
      <c r="H32" s="3">
        <f>H21*C10*C11</f>
        <v>525.5506526980292</v>
      </c>
      <c r="I32" s="3">
        <f>I21*C10*C12</f>
        <v>275.0026210770361</v>
      </c>
    </row>
    <row r="33" spans="1:9" ht="12.75">
      <c r="A33" s="20" t="s">
        <v>6</v>
      </c>
      <c r="B33" s="3">
        <f>B22*C11*C5</f>
        <v>556.8681526367601</v>
      </c>
      <c r="C33" s="3">
        <f>C22*C11*C6</f>
        <v>1236.5777010823854</v>
      </c>
      <c r="D33" s="3">
        <f>D22*C11*C7</f>
        <v>475.78227481037607</v>
      </c>
      <c r="E33" s="3">
        <f>E22*C11*C8</f>
        <v>490.4023655168414</v>
      </c>
      <c r="F33" s="3">
        <f>F22*C11*C9</f>
        <v>389.63140028426835</v>
      </c>
      <c r="G33" s="3">
        <f>G22*C11*C10</f>
        <v>525.5506526980291</v>
      </c>
      <c r="H33" s="3">
        <f>H22*C11*C11</f>
        <v>1503.0059975053628</v>
      </c>
      <c r="I33" s="3">
        <f>I22*C11*C12</f>
        <v>482.83246767428756</v>
      </c>
    </row>
    <row r="34" spans="1:9" ht="13.5" thickBot="1">
      <c r="A34" s="21" t="s">
        <v>28</v>
      </c>
      <c r="B34" s="25">
        <f>B23*C12*C5</f>
        <v>257.8226989274205</v>
      </c>
      <c r="C34" s="25">
        <f>C23*C12*C6</f>
        <v>472.0434324081495</v>
      </c>
      <c r="D34" s="25">
        <f>D23*C12*C7</f>
        <v>179.2473687337128</v>
      </c>
      <c r="E34" s="25">
        <f>E23*C12*C8</f>
        <v>271.9450752520162</v>
      </c>
      <c r="F34" s="25">
        <f>F23*C12*C9</f>
        <v>234.74608717249274</v>
      </c>
      <c r="G34" s="25">
        <f>G23*C12*C10</f>
        <v>275.0026210770361</v>
      </c>
      <c r="H34" s="25">
        <f>H23*C12*C11</f>
        <v>482.8324676742875</v>
      </c>
      <c r="I34" s="25">
        <f>I23*C12*C12</f>
        <v>295.64746089364013</v>
      </c>
    </row>
    <row r="36" spans="1:2" ht="13.5" thickBot="1">
      <c r="A36" s="17"/>
      <c r="B36" s="4" t="s">
        <v>26</v>
      </c>
    </row>
    <row r="37" spans="1:9" ht="12.75">
      <c r="A37" t="s">
        <v>8</v>
      </c>
      <c r="B37" s="9" t="s">
        <v>0</v>
      </c>
      <c r="C37" s="9" t="s">
        <v>1</v>
      </c>
      <c r="D37" s="9" t="s">
        <v>2</v>
      </c>
      <c r="E37" s="9" t="s">
        <v>3</v>
      </c>
      <c r="F37" s="9" t="s">
        <v>4</v>
      </c>
      <c r="G37" s="9" t="s">
        <v>5</v>
      </c>
      <c r="H37" s="9" t="s">
        <v>6</v>
      </c>
      <c r="I37" s="9" t="s">
        <v>28</v>
      </c>
    </row>
    <row r="38" spans="1:9" ht="13.5" thickBot="1">
      <c r="A38" s="22" t="s">
        <v>10</v>
      </c>
      <c r="B38" s="22">
        <f>A39</f>
        <v>0.125</v>
      </c>
      <c r="C38" s="22">
        <f>A40</f>
        <v>0.125</v>
      </c>
      <c r="D38" s="22">
        <f>A41</f>
        <v>0.125</v>
      </c>
      <c r="E38" s="22">
        <f>A42</f>
        <v>0.125</v>
      </c>
      <c r="F38" s="22">
        <f>A43</f>
        <v>0.125</v>
      </c>
      <c r="G38" s="22">
        <f>A44</f>
        <v>0.125</v>
      </c>
      <c r="H38" s="22">
        <f>A45</f>
        <v>0.125</v>
      </c>
      <c r="I38" s="22">
        <f>A46</f>
        <v>0.125</v>
      </c>
    </row>
    <row r="39" spans="1:9" ht="12.75">
      <c r="A39" s="23">
        <f>1/8</f>
        <v>0.125</v>
      </c>
      <c r="B39" s="3">
        <f>A39*B38*B27</f>
        <v>10.945021742133862</v>
      </c>
      <c r="C39" s="3">
        <f>A39*C38*C27</f>
        <v>7.649662508039548</v>
      </c>
      <c r="D39" s="3">
        <f>A39*D38*D27</f>
        <v>6.5303759210927215</v>
      </c>
      <c r="E39" s="3">
        <f>A39*E38*E27</f>
        <v>4.893189766558804</v>
      </c>
      <c r="F39" s="3">
        <f>A39*F38*F27</f>
        <v>5.291159309399349</v>
      </c>
      <c r="G39" s="3">
        <f>A39*G38*G27</f>
        <v>7.236170653017065</v>
      </c>
      <c r="H39" s="3">
        <f>A39*H38*H27</f>
        <v>8.701064884949377</v>
      </c>
      <c r="I39" s="3">
        <f>A39*I38*I27</f>
        <v>4.028479670740945</v>
      </c>
    </row>
    <row r="40" spans="1:9" ht="12.75">
      <c r="A40" s="23">
        <f aca="true" t="shared" si="0" ref="A40:A46">1/8</f>
        <v>0.125</v>
      </c>
      <c r="B40" s="3">
        <f>A40*B38*B28</f>
        <v>7.6496625080395475</v>
      </c>
      <c r="C40" s="3">
        <f>A40*C38*C28</f>
        <v>26.454938720339804</v>
      </c>
      <c r="D40" s="3">
        <f>A40*D38*D28</f>
        <v>5.693333125730794</v>
      </c>
      <c r="E40" s="3">
        <f>A40*E38*E28</f>
        <v>10.551505931381243</v>
      </c>
      <c r="F40" s="3">
        <f>A40*F38*F28</f>
        <v>7.027615311862901</v>
      </c>
      <c r="G40" s="3">
        <f>A40*G38*G28</f>
        <v>9.27534494853235</v>
      </c>
      <c r="H40" s="3">
        <f>A40*H38*H28</f>
        <v>19.32152657941227</v>
      </c>
      <c r="I40" s="3">
        <f>A40*I38*I28</f>
        <v>7.375678631377336</v>
      </c>
    </row>
    <row r="41" spans="1:9" ht="12.75">
      <c r="A41" s="23">
        <f t="shared" si="0"/>
        <v>0.125</v>
      </c>
      <c r="B41" s="3">
        <f>A41*B38*B29</f>
        <v>6.530375921092718</v>
      </c>
      <c r="C41" s="3">
        <f>A41*C38*C29</f>
        <v>5.693333125730794</v>
      </c>
      <c r="D41" s="3">
        <f>A41*D38*D29</f>
        <v>10.60430763479164</v>
      </c>
      <c r="E41" s="3">
        <f>A41*E38*E29</f>
        <v>1.5951288841408373</v>
      </c>
      <c r="F41" s="3">
        <f>A41*F38*F29</f>
        <v>6.063040684224189</v>
      </c>
      <c r="G41" s="3">
        <f>A41*G38*G29</f>
        <v>7.273142484394279</v>
      </c>
      <c r="H41" s="3">
        <f>A41*H38*H29</f>
        <v>7.434098043912126</v>
      </c>
      <c r="I41" s="3">
        <f>A41*I38*I29</f>
        <v>2.8007401364642623</v>
      </c>
    </row>
    <row r="42" spans="1:9" ht="12.75">
      <c r="A42" s="23">
        <f t="shared" si="0"/>
        <v>0.125</v>
      </c>
      <c r="B42" s="3">
        <f>A42*B38*B30</f>
        <v>4.851626188257353</v>
      </c>
      <c r="C42" s="3">
        <f>A42*C38*C30</f>
        <v>10.551505931381245</v>
      </c>
      <c r="D42" s="3">
        <f>A42*D38*D30</f>
        <v>1.5951288841408373</v>
      </c>
      <c r="E42" s="3">
        <f>A42*E38*E30</f>
        <v>10.620207620425127</v>
      </c>
      <c r="F42" s="3">
        <f>A42*F38*F30</f>
        <v>4.375213692002809</v>
      </c>
      <c r="G42" s="3">
        <f>A42*G38*G30</f>
        <v>4.379937184524749</v>
      </c>
      <c r="H42" s="3">
        <f>A42*H38*H30</f>
        <v>7.662536961200646</v>
      </c>
      <c r="I42" s="3">
        <f>A42*I38*I30</f>
        <v>4.249141800812753</v>
      </c>
    </row>
    <row r="43" spans="1:9" ht="12.75">
      <c r="A43" s="23">
        <f t="shared" si="0"/>
        <v>0.125</v>
      </c>
      <c r="B43" s="3">
        <f>A43*B38*B31</f>
        <v>5.291159309399349</v>
      </c>
      <c r="C43" s="3">
        <f>A43*C38*C31</f>
        <v>7.0276153118629</v>
      </c>
      <c r="D43" s="3">
        <f>A43*D38*D31</f>
        <v>6.063040684224188</v>
      </c>
      <c r="E43" s="3">
        <f>A43*E38*E31</f>
        <v>4.375213692002809</v>
      </c>
      <c r="F43" s="3">
        <f>A43*F38*F31</f>
        <v>7.352089631592807</v>
      </c>
      <c r="G43" s="3">
        <f>A43*G38*G31</f>
        <v>6.551976327398011</v>
      </c>
      <c r="H43" s="3">
        <f>A43*H38*H31</f>
        <v>6.087990629441693</v>
      </c>
      <c r="I43" s="3">
        <f>A43*I38*I31</f>
        <v>3.6679076120701994</v>
      </c>
    </row>
    <row r="44" spans="1:9" ht="12.75">
      <c r="A44" s="23">
        <f t="shared" si="0"/>
        <v>0.125</v>
      </c>
      <c r="B44" s="3">
        <f>A44*B38*B32</f>
        <v>7.236170653017065</v>
      </c>
      <c r="C44" s="3">
        <f>A44*C38*C32</f>
        <v>9.27534494853235</v>
      </c>
      <c r="D44" s="3">
        <f>A44*D38*D32</f>
        <v>7.273142484394279</v>
      </c>
      <c r="E44" s="3">
        <f>A44*E38*E32</f>
        <v>4.379937184524749</v>
      </c>
      <c r="F44" s="3">
        <f>A44*F38*F32</f>
        <v>6.551976327398011</v>
      </c>
      <c r="G44" s="3">
        <f>A44*G38*G32</f>
        <v>9.826618301255332</v>
      </c>
      <c r="H44" s="3">
        <f>A44*H38*H32</f>
        <v>8.211728948406707</v>
      </c>
      <c r="I44" s="3">
        <f>A44*I38*I32</f>
        <v>4.296915954328689</v>
      </c>
    </row>
    <row r="45" spans="1:9" ht="12.75">
      <c r="A45" s="23">
        <f t="shared" si="0"/>
        <v>0.125</v>
      </c>
      <c r="B45" s="3">
        <f>A45*B38*B33</f>
        <v>8.701064884949377</v>
      </c>
      <c r="C45" s="3">
        <f>A45*C38*C33</f>
        <v>19.32152657941227</v>
      </c>
      <c r="D45" s="3">
        <f>A45*D38*D33</f>
        <v>7.434098043912126</v>
      </c>
      <c r="E45" s="3">
        <f>A45*E38*E33</f>
        <v>7.662536961200647</v>
      </c>
      <c r="F45" s="3">
        <f>A45*F38*F33</f>
        <v>6.087990629441693</v>
      </c>
      <c r="G45" s="3">
        <f>A45*G38*G33</f>
        <v>8.211728948406705</v>
      </c>
      <c r="H45" s="3">
        <f>A45*H38*H33</f>
        <v>23.484468711021293</v>
      </c>
      <c r="I45" s="3">
        <f>A45*I38*I33</f>
        <v>7.544257307410743</v>
      </c>
    </row>
    <row r="46" spans="1:9" ht="13.5" thickBot="1">
      <c r="A46" s="24">
        <f t="shared" si="0"/>
        <v>0.125</v>
      </c>
      <c r="B46" s="25">
        <f>A46*B38*B34</f>
        <v>4.028479670740945</v>
      </c>
      <c r="C46" s="25">
        <f>A46*C38*C34</f>
        <v>7.375678631377336</v>
      </c>
      <c r="D46" s="25">
        <f>A46*D38*D34</f>
        <v>2.8007401364642623</v>
      </c>
      <c r="E46" s="25">
        <f>A46*E38*E34</f>
        <v>4.249141800812753</v>
      </c>
      <c r="F46" s="25">
        <f>A46*F38*F34</f>
        <v>3.667907612070199</v>
      </c>
      <c r="G46" s="25">
        <f>A46*G38*G34</f>
        <v>4.296915954328689</v>
      </c>
      <c r="H46" s="25">
        <f>A46*H38*H34</f>
        <v>7.544257307410742</v>
      </c>
      <c r="I46" s="25">
        <f>A46*I38*I34</f>
        <v>4.619491576463127</v>
      </c>
    </row>
    <row r="47" spans="1:9" ht="12.75">
      <c r="A47" s="23">
        <f aca="true" t="shared" si="1" ref="A47:I47">SUM(A39:A46)</f>
        <v>1</v>
      </c>
      <c r="B47" s="3">
        <f t="shared" si="1"/>
        <v>55.23356087763021</v>
      </c>
      <c r="C47" s="3">
        <f t="shared" si="1"/>
        <v>93.34960575667627</v>
      </c>
      <c r="D47" s="3">
        <f t="shared" si="1"/>
        <v>47.99416691475084</v>
      </c>
      <c r="E47" s="3">
        <f t="shared" si="1"/>
        <v>48.32686184104696</v>
      </c>
      <c r="F47" s="3">
        <f t="shared" si="1"/>
        <v>46.416993197991964</v>
      </c>
      <c r="G47" s="3">
        <f t="shared" si="1"/>
        <v>57.051834801857176</v>
      </c>
      <c r="H47" s="3">
        <f t="shared" si="1"/>
        <v>88.44767206575484</v>
      </c>
      <c r="I47" s="3">
        <f t="shared" si="1"/>
        <v>38.58261268966805</v>
      </c>
    </row>
    <row r="48" spans="1:9" ht="12.75">
      <c r="A48" t="s">
        <v>34</v>
      </c>
      <c r="D48" s="3">
        <f>SUM(B47:I47)</f>
        <v>475.40330814537634</v>
      </c>
      <c r="E48" s="2"/>
      <c r="F48" s="2"/>
      <c r="G48" s="2"/>
      <c r="H48" s="2"/>
      <c r="I48" s="2"/>
    </row>
    <row r="49" spans="1:9" ht="12.75">
      <c r="A49" t="s">
        <v>35</v>
      </c>
      <c r="D49" s="3">
        <f>D48^0.5</f>
        <v>21.80374527794196</v>
      </c>
      <c r="E49" s="2"/>
      <c r="F49" s="2"/>
      <c r="G49" s="2"/>
      <c r="H49" s="2"/>
      <c r="I49" s="2"/>
    </row>
    <row r="50" spans="1:9" ht="12.75">
      <c r="A50" t="s">
        <v>36</v>
      </c>
      <c r="D50" s="3">
        <f>A39*B5+A40*B6+A41*B7+A42*B8+A43*B9+A44*B10+A45*B11+A46*B12</f>
        <v>14.762717881898777</v>
      </c>
      <c r="E50" s="2"/>
      <c r="F50" s="2"/>
      <c r="G50" s="2"/>
      <c r="H50" s="2"/>
      <c r="I50" s="2"/>
    </row>
    <row r="52" spans="1:2" ht="13.5" thickBot="1">
      <c r="A52" s="17"/>
      <c r="B52" s="7" t="s">
        <v>27</v>
      </c>
    </row>
    <row r="53" spans="1:9" ht="12.75">
      <c r="A53" t="s">
        <v>8</v>
      </c>
      <c r="B53" s="9" t="s">
        <v>0</v>
      </c>
      <c r="C53" s="9" t="s">
        <v>1</v>
      </c>
      <c r="D53" s="9" t="s">
        <v>2</v>
      </c>
      <c r="E53" s="9" t="s">
        <v>3</v>
      </c>
      <c r="F53" s="9" t="s">
        <v>4</v>
      </c>
      <c r="G53" s="9" t="s">
        <v>5</v>
      </c>
      <c r="H53" s="9" t="s">
        <v>6</v>
      </c>
      <c r="I53" s="9" t="s">
        <v>28</v>
      </c>
    </row>
    <row r="54" spans="1:9" ht="13.5" thickBot="1">
      <c r="A54" s="22" t="s">
        <v>10</v>
      </c>
      <c r="B54" s="26">
        <f>A55</f>
        <v>0</v>
      </c>
      <c r="C54" s="26">
        <f>A56</f>
        <v>0</v>
      </c>
      <c r="D54" s="26">
        <f>A57</f>
        <v>0.08256144769806621</v>
      </c>
      <c r="E54" s="26">
        <f>A58</f>
        <v>0.3805023577444407</v>
      </c>
      <c r="F54" s="26">
        <f>A59</f>
        <v>0.01708931251138665</v>
      </c>
      <c r="G54" s="26">
        <f>A60</f>
        <v>0</v>
      </c>
      <c r="H54" s="26">
        <f>A61</f>
        <v>0</v>
      </c>
      <c r="I54" s="26">
        <f>A62</f>
        <v>0.5198468820461063</v>
      </c>
    </row>
    <row r="55" spans="1:9" ht="12.75">
      <c r="A55" s="27">
        <v>0</v>
      </c>
      <c r="B55" s="3">
        <f aca="true" t="shared" si="2" ref="B55:I62">$A55*B$54*B27</f>
        <v>0</v>
      </c>
      <c r="C55" s="3">
        <f t="shared" si="2"/>
        <v>0</v>
      </c>
      <c r="D55" s="3">
        <f t="shared" si="2"/>
        <v>0</v>
      </c>
      <c r="E55" s="3">
        <f t="shared" si="2"/>
        <v>0</v>
      </c>
      <c r="F55" s="3">
        <f t="shared" si="2"/>
        <v>0</v>
      </c>
      <c r="G55" s="3">
        <f t="shared" si="2"/>
        <v>0</v>
      </c>
      <c r="H55" s="3">
        <f t="shared" si="2"/>
        <v>0</v>
      </c>
      <c r="I55" s="3">
        <f t="shared" si="2"/>
        <v>0</v>
      </c>
    </row>
    <row r="56" spans="1:9" ht="12.75">
      <c r="A56" s="28">
        <v>0</v>
      </c>
      <c r="B56" s="3">
        <f t="shared" si="2"/>
        <v>0</v>
      </c>
      <c r="C56" s="3">
        <f t="shared" si="2"/>
        <v>0</v>
      </c>
      <c r="D56" s="3">
        <f t="shared" si="2"/>
        <v>0</v>
      </c>
      <c r="E56" s="3">
        <f t="shared" si="2"/>
        <v>0</v>
      </c>
      <c r="F56" s="3">
        <f t="shared" si="2"/>
        <v>0</v>
      </c>
      <c r="G56" s="3">
        <f t="shared" si="2"/>
        <v>0</v>
      </c>
      <c r="H56" s="3">
        <f t="shared" si="2"/>
        <v>0</v>
      </c>
      <c r="I56" s="3">
        <f t="shared" si="2"/>
        <v>0</v>
      </c>
    </row>
    <row r="57" spans="1:9" ht="12.75">
      <c r="A57" s="28">
        <v>0.08256144769806621</v>
      </c>
      <c r="B57" s="3">
        <f t="shared" si="2"/>
        <v>0</v>
      </c>
      <c r="C57" s="3">
        <f t="shared" si="2"/>
        <v>0</v>
      </c>
      <c r="D57" s="3">
        <f t="shared" si="2"/>
        <v>4.62611997297414</v>
      </c>
      <c r="E57" s="3">
        <f t="shared" si="2"/>
        <v>3.2070845157061907</v>
      </c>
      <c r="F57" s="3">
        <f t="shared" si="2"/>
        <v>0.5474851549925039</v>
      </c>
      <c r="G57" s="3">
        <f t="shared" si="2"/>
        <v>0</v>
      </c>
      <c r="H57" s="3">
        <f t="shared" si="2"/>
        <v>0</v>
      </c>
      <c r="I57" s="3">
        <f t="shared" si="2"/>
        <v>7.693173593840609</v>
      </c>
    </row>
    <row r="58" spans="1:9" ht="12.75">
      <c r="A58" s="28">
        <v>0.3805023577444407</v>
      </c>
      <c r="B58" s="3">
        <f t="shared" si="2"/>
        <v>0</v>
      </c>
      <c r="C58" s="3">
        <f t="shared" si="2"/>
        <v>0</v>
      </c>
      <c r="D58" s="3">
        <f t="shared" si="2"/>
        <v>3.2070845157061907</v>
      </c>
      <c r="E58" s="3">
        <f t="shared" si="2"/>
        <v>98.40738365662652</v>
      </c>
      <c r="F58" s="3">
        <f t="shared" si="2"/>
        <v>1.8207955671760285</v>
      </c>
      <c r="G58" s="3">
        <f t="shared" si="2"/>
        <v>0</v>
      </c>
      <c r="H58" s="3">
        <f t="shared" si="2"/>
        <v>0</v>
      </c>
      <c r="I58" s="3">
        <f t="shared" si="2"/>
        <v>53.79154200745818</v>
      </c>
    </row>
    <row r="59" spans="1:9" ht="12.75">
      <c r="A59" s="28">
        <v>0.01708931251138665</v>
      </c>
      <c r="B59" s="3">
        <f t="shared" si="2"/>
        <v>0</v>
      </c>
      <c r="C59" s="3">
        <f t="shared" si="2"/>
        <v>0</v>
      </c>
      <c r="D59" s="3">
        <f t="shared" si="2"/>
        <v>0.5474851549925038</v>
      </c>
      <c r="E59" s="3">
        <f t="shared" si="2"/>
        <v>1.8207955671760285</v>
      </c>
      <c r="F59" s="3">
        <f t="shared" si="2"/>
        <v>0.137416837833541</v>
      </c>
      <c r="G59" s="3">
        <f t="shared" si="2"/>
        <v>0</v>
      </c>
      <c r="H59" s="3">
        <f t="shared" si="2"/>
        <v>0</v>
      </c>
      <c r="I59" s="3">
        <f t="shared" si="2"/>
        <v>2.0854433516242303</v>
      </c>
    </row>
    <row r="60" spans="1:9" ht="12.75">
      <c r="A60" s="28">
        <v>0</v>
      </c>
      <c r="B60" s="3">
        <f t="shared" si="2"/>
        <v>0</v>
      </c>
      <c r="C60" s="3">
        <f t="shared" si="2"/>
        <v>0</v>
      </c>
      <c r="D60" s="3">
        <f t="shared" si="2"/>
        <v>0</v>
      </c>
      <c r="E60" s="3">
        <f t="shared" si="2"/>
        <v>0</v>
      </c>
      <c r="F60" s="3">
        <f t="shared" si="2"/>
        <v>0</v>
      </c>
      <c r="G60" s="3">
        <f t="shared" si="2"/>
        <v>0</v>
      </c>
      <c r="H60" s="3">
        <f t="shared" si="2"/>
        <v>0</v>
      </c>
      <c r="I60" s="3">
        <f t="shared" si="2"/>
        <v>0</v>
      </c>
    </row>
    <row r="61" spans="1:9" ht="12.75">
      <c r="A61" s="28">
        <v>0</v>
      </c>
      <c r="B61" s="3">
        <f t="shared" si="2"/>
        <v>0</v>
      </c>
      <c r="C61" s="3">
        <f t="shared" si="2"/>
        <v>0</v>
      </c>
      <c r="D61" s="3">
        <f t="shared" si="2"/>
        <v>0</v>
      </c>
      <c r="E61" s="3">
        <f t="shared" si="2"/>
        <v>0</v>
      </c>
      <c r="F61" s="3">
        <f t="shared" si="2"/>
        <v>0</v>
      </c>
      <c r="G61" s="3">
        <f t="shared" si="2"/>
        <v>0</v>
      </c>
      <c r="H61" s="3">
        <f t="shared" si="2"/>
        <v>0</v>
      </c>
      <c r="I61" s="3">
        <f t="shared" si="2"/>
        <v>0</v>
      </c>
    </row>
    <row r="62" spans="1:10" ht="13.5" thickBot="1">
      <c r="A62" s="29">
        <v>0.5198468820461063</v>
      </c>
      <c r="B62" s="30">
        <f t="shared" si="2"/>
        <v>0</v>
      </c>
      <c r="C62" s="30">
        <f t="shared" si="2"/>
        <v>0</v>
      </c>
      <c r="D62" s="30">
        <f t="shared" si="2"/>
        <v>7.693173593840609</v>
      </c>
      <c r="E62" s="30">
        <f t="shared" si="2"/>
        <v>53.79154200745818</v>
      </c>
      <c r="F62" s="30">
        <f t="shared" si="2"/>
        <v>2.08544335162423</v>
      </c>
      <c r="G62" s="30">
        <f t="shared" si="2"/>
        <v>0</v>
      </c>
      <c r="H62" s="30">
        <f t="shared" si="2"/>
        <v>0</v>
      </c>
      <c r="I62" s="30">
        <f t="shared" si="2"/>
        <v>79.89600066546954</v>
      </c>
      <c r="J62" s="1"/>
    </row>
    <row r="63" spans="1:9" ht="12.75">
      <c r="A63" s="28">
        <f>SUM(A55:A62)</f>
        <v>0.9999999999999999</v>
      </c>
      <c r="B63" s="3">
        <f aca="true" t="shared" si="3" ref="B63:I63">SUM(B55:B62)</f>
        <v>0</v>
      </c>
      <c r="C63" s="3">
        <f t="shared" si="3"/>
        <v>0</v>
      </c>
      <c r="D63" s="3">
        <f t="shared" si="3"/>
        <v>16.073863237513443</v>
      </c>
      <c r="E63" s="3">
        <f t="shared" si="3"/>
        <v>157.22680574696693</v>
      </c>
      <c r="F63" s="3">
        <f t="shared" si="3"/>
        <v>4.5911409116263036</v>
      </c>
      <c r="G63" s="3">
        <f t="shared" si="3"/>
        <v>0</v>
      </c>
      <c r="H63" s="3">
        <f t="shared" si="3"/>
        <v>0</v>
      </c>
      <c r="I63" s="3">
        <f t="shared" si="3"/>
        <v>143.46615961839257</v>
      </c>
    </row>
    <row r="64" spans="1:4" ht="12.75">
      <c r="A64" t="s">
        <v>34</v>
      </c>
      <c r="D64" s="3">
        <f>SUM(B63:I63)</f>
        <v>321.35796951449925</v>
      </c>
    </row>
    <row r="65" spans="1:4" ht="12.75">
      <c r="A65" t="s">
        <v>35</v>
      </c>
      <c r="D65" s="3">
        <f>D64^0.5</f>
        <v>17.926460038571452</v>
      </c>
    </row>
    <row r="66" spans="1:4" ht="12.75">
      <c r="A66" t="s">
        <v>36</v>
      </c>
      <c r="D66" s="3">
        <f>A55*B5+A56*B6+A57*B7+A58*B8+A59*B9+A60*B10+A61*B11+A62*B12</f>
        <v>12.00000003464172</v>
      </c>
    </row>
    <row r="68" spans="1:3" ht="13.5" thickBot="1">
      <c r="A68" s="15"/>
      <c r="B68" s="15"/>
      <c r="C68" s="5" t="s">
        <v>10</v>
      </c>
    </row>
    <row r="69" spans="1:10" ht="13.5" thickBot="1">
      <c r="A69" s="31" t="s">
        <v>7</v>
      </c>
      <c r="B69" s="31" t="s">
        <v>11</v>
      </c>
      <c r="C69" s="19" t="s">
        <v>0</v>
      </c>
      <c r="D69" s="19" t="s">
        <v>1</v>
      </c>
      <c r="E69" s="19" t="s">
        <v>2</v>
      </c>
      <c r="F69" s="19" t="s">
        <v>3</v>
      </c>
      <c r="G69" s="19" t="s">
        <v>4</v>
      </c>
      <c r="H69" s="19" t="s">
        <v>5</v>
      </c>
      <c r="I69" s="19" t="s">
        <v>6</v>
      </c>
      <c r="J69" s="19" t="s">
        <v>28</v>
      </c>
    </row>
    <row r="70" spans="1:10" ht="12.75">
      <c r="A70" s="12">
        <v>6</v>
      </c>
      <c r="B70" s="11">
        <v>21.888275523564104</v>
      </c>
      <c r="C70" s="11">
        <v>0.016541863383888338</v>
      </c>
      <c r="D70" s="11">
        <v>0</v>
      </c>
      <c r="E70" s="11">
        <v>0</v>
      </c>
      <c r="F70" s="11">
        <v>0.7075400287453989</v>
      </c>
      <c r="G70" s="11">
        <v>0</v>
      </c>
      <c r="H70" s="11">
        <v>0.018832533036682097</v>
      </c>
      <c r="I70" s="11">
        <v>0</v>
      </c>
      <c r="J70" s="11">
        <v>0.25708657483403047</v>
      </c>
    </row>
    <row r="71" spans="1:10" ht="12.75">
      <c r="A71" s="12">
        <v>9</v>
      </c>
      <c r="B71" s="11">
        <v>19.664361009307132</v>
      </c>
      <c r="C71" s="11">
        <v>0.02170411490968836</v>
      </c>
      <c r="D71" s="11">
        <v>0</v>
      </c>
      <c r="E71" s="11">
        <v>0.018544701499153594</v>
      </c>
      <c r="F71" s="11">
        <v>0.5299568600605888</v>
      </c>
      <c r="G71" s="11">
        <v>0.01764306445915499</v>
      </c>
      <c r="H71" s="11">
        <v>0</v>
      </c>
      <c r="I71" s="11">
        <v>0</v>
      </c>
      <c r="J71" s="11">
        <v>0.4121512590714143</v>
      </c>
    </row>
    <row r="72" spans="1:10" ht="12.75">
      <c r="A72" s="12">
        <v>12</v>
      </c>
      <c r="B72" s="11">
        <v>17.92646002151334</v>
      </c>
      <c r="C72" s="11">
        <v>0</v>
      </c>
      <c r="D72" s="11">
        <v>0</v>
      </c>
      <c r="E72" s="11">
        <v>0.08256144169655527</v>
      </c>
      <c r="F72" s="11">
        <v>0.38050235324440873</v>
      </c>
      <c r="G72" s="11">
        <v>0.01708933656202878</v>
      </c>
      <c r="H72" s="11">
        <v>0</v>
      </c>
      <c r="I72" s="11">
        <v>0</v>
      </c>
      <c r="J72" s="11">
        <v>0.5198468684970071</v>
      </c>
    </row>
    <row r="73" spans="1:10" ht="12.75">
      <c r="A73" s="12">
        <v>15</v>
      </c>
      <c r="B73" s="11">
        <v>16.814724722868036</v>
      </c>
      <c r="C73" s="11">
        <v>0</v>
      </c>
      <c r="D73" s="11">
        <v>0</v>
      </c>
      <c r="E73" s="11">
        <v>0.1371713221559596</v>
      </c>
      <c r="F73" s="11">
        <v>0.2231670361247688</v>
      </c>
      <c r="G73" s="11">
        <v>0.016761138026670914</v>
      </c>
      <c r="H73" s="11">
        <v>0</v>
      </c>
      <c r="I73" s="11">
        <v>0</v>
      </c>
      <c r="J73" s="11">
        <v>0.6229005036926009</v>
      </c>
    </row>
    <row r="74" spans="1:10" ht="12.75">
      <c r="A74" s="12">
        <v>18</v>
      </c>
      <c r="B74" s="11">
        <v>16.46140498117509</v>
      </c>
      <c r="C74" s="11">
        <v>0</v>
      </c>
      <c r="D74" s="11">
        <v>0</v>
      </c>
      <c r="E74" s="11">
        <v>0.191781348046838</v>
      </c>
      <c r="F74" s="11">
        <v>0.0658317998222064</v>
      </c>
      <c r="G74" s="11">
        <v>0.016432793011827918</v>
      </c>
      <c r="H74" s="11">
        <v>0</v>
      </c>
      <c r="I74" s="11">
        <v>0</v>
      </c>
      <c r="J74" s="11">
        <v>0.7259540591191275</v>
      </c>
    </row>
    <row r="75" spans="1:10" ht="12.75">
      <c r="A75" s="12">
        <v>21</v>
      </c>
      <c r="B75" s="11">
        <v>17.36852671218764</v>
      </c>
      <c r="C75" s="11">
        <v>0</v>
      </c>
      <c r="D75" s="11">
        <v>0</v>
      </c>
      <c r="E75" s="11">
        <v>0.40231844441350684</v>
      </c>
      <c r="F75" s="11">
        <v>0</v>
      </c>
      <c r="G75" s="11">
        <v>0</v>
      </c>
      <c r="H75" s="11">
        <v>0</v>
      </c>
      <c r="I75" s="11">
        <v>0</v>
      </c>
      <c r="J75" s="11">
        <v>0.5976815555864932</v>
      </c>
    </row>
    <row r="76" spans="1:10" ht="12.75">
      <c r="A76" s="12">
        <v>24</v>
      </c>
      <c r="B76" s="11">
        <v>21.187828238967803</v>
      </c>
      <c r="C76" s="11">
        <v>0</v>
      </c>
      <c r="D76" s="11">
        <v>0</v>
      </c>
      <c r="E76" s="11">
        <v>0.7225128717125461</v>
      </c>
      <c r="F76" s="11">
        <v>0</v>
      </c>
      <c r="G76" s="11">
        <v>0</v>
      </c>
      <c r="H76" s="11">
        <v>0</v>
      </c>
      <c r="I76" s="11">
        <v>0</v>
      </c>
      <c r="J76" s="11">
        <v>0.2774871282874538</v>
      </c>
    </row>
    <row r="77" spans="1:10" ht="13.5" thickBot="1">
      <c r="A77" s="32">
        <v>27</v>
      </c>
      <c r="B77" s="26">
        <v>26.051404734230072</v>
      </c>
      <c r="C77" s="26">
        <v>0</v>
      </c>
      <c r="D77" s="26">
        <v>0</v>
      </c>
      <c r="E77" s="26">
        <v>1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</row>
  </sheetData>
  <sheetProtection/>
  <mergeCells count="8">
    <mergeCell ref="D10:E10"/>
    <mergeCell ref="D11:E11"/>
    <mergeCell ref="D4:E4"/>
    <mergeCell ref="D5:E5"/>
    <mergeCell ref="D6:E6"/>
    <mergeCell ref="D7:E7"/>
    <mergeCell ref="D8:E8"/>
    <mergeCell ref="D9:E9"/>
  </mergeCells>
  <printOptions gridLines="1" headings="1"/>
  <pageMargins left="0.75" right="0.75" top="1" bottom="1" header="0.5" footer="0.5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J.</dc:creator>
  <cp:keywords/>
  <dc:description/>
  <cp:lastModifiedBy>ganesh.k</cp:lastModifiedBy>
  <cp:lastPrinted>2001-06-27T03:05:26Z</cp:lastPrinted>
  <dcterms:created xsi:type="dcterms:W3CDTF">2001-02-02T22:01:29Z</dcterms:created>
  <dcterms:modified xsi:type="dcterms:W3CDTF">2013-09-24T06:29:11Z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437761990</vt:i4>
  </property>
  <property fmtid="{D5CDD505-2E9C-101B-9397-08002B2CF9AE}" pid="3" name="_EmailSubject">
    <vt:lpwstr>Excel Stuff</vt:lpwstr>
  </property>
  <property fmtid="{D5CDD505-2E9C-101B-9397-08002B2CF9AE}" pid="4" name="_AuthorEmail">
    <vt:lpwstr>Rick.Johnson@mail.biz.colostate.edu</vt:lpwstr>
  </property>
  <property fmtid="{D5CDD505-2E9C-101B-9397-08002B2CF9AE}" pid="5" name="_AuthorEmailDisplayName">
    <vt:lpwstr>Johnson,Rick</vt:lpwstr>
  </property>
  <property fmtid="{D5CDD505-2E9C-101B-9397-08002B2CF9AE}" pid="6" name="_ReviewingToolsShownOnce">
    <vt:lpwstr/>
  </property>
</Properties>
</file>