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165" windowWidth="11415" windowHeight="6945" activeTab="0"/>
  </bookViews>
  <sheets>
    <sheet name="Spreadsheet 16.1" sheetId="1" r:id="rId1"/>
    <sheet name="Spreadsheet 16.2" sheetId="2" r:id="rId2"/>
    <sheet name="Spreadsheet 16.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<sst xmlns="http://schemas.openxmlformats.org/spreadsheetml/2006/main" count="49" uniqueCount="31">
  <si>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>Time until</t>
  </si>
  <si>
    <t>Payment</t>
  </si>
  <si>
    <t>(Years)</t>
  </si>
  <si>
    <t>Weight*</t>
  </si>
  <si>
    <t>A. 8% coupon bond</t>
  </si>
  <si>
    <t>Sum:</t>
  </si>
  <si>
    <t>x</t>
  </si>
  <si>
    <t>B. Zero-coupon bond</t>
  </si>
  <si>
    <t>Period</t>
  </si>
  <si>
    <t>PV of CF</t>
  </si>
  <si>
    <t>*Weight = Present value of each payment (Column E) divided by the bond price</t>
  </si>
  <si>
    <t>Column (C)</t>
  </si>
  <si>
    <t>Column (F)</t>
  </si>
  <si>
    <t>Semiannual int rate:</t>
  </si>
  <si>
    <t>(Discount rate =</t>
  </si>
  <si>
    <t>5% per period)</t>
  </si>
  <si>
    <t>Cash flow</t>
  </si>
  <si>
    <t>Inputs</t>
  </si>
  <si>
    <t>Settlement date</t>
  </si>
  <si>
    <t>Maturity date</t>
  </si>
  <si>
    <t>Coupon rate</t>
  </si>
  <si>
    <t>Yield to maturity</t>
  </si>
  <si>
    <t>Coupons per year</t>
  </si>
  <si>
    <t>Outputs</t>
  </si>
  <si>
    <t>Macaulay duration</t>
  </si>
  <si>
    <t>Modified duration</t>
  </si>
  <si>
    <t>Formula in column B</t>
  </si>
  <si>
    <t>=DATE(2000,1,1)</t>
  </si>
  <si>
    <t>=DATE(2002,1,1)</t>
  </si>
  <si>
    <t>=DURATION(B2,B3,B4,B5,B6)</t>
  </si>
  <si>
    <t>=MDURATION(B2,B3,B4,B5,B6)</t>
  </si>
</sst>
</file>

<file path=xl/styles.xml><?xml version="1.0" encoding="utf-8"?>
<styleSheet xmlns="http://schemas.openxmlformats.org/spreadsheetml/2006/main">
  <numFmts count="1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single"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73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4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172" fontId="4" fillId="33" borderId="0" xfId="0" applyNumberFormat="1" applyFont="1" applyFill="1" applyAlignment="1">
      <alignment horizontal="center"/>
    </xf>
    <xf numFmtId="172" fontId="4" fillId="33" borderId="0" xfId="0" applyNumberFormat="1" applyFont="1" applyFill="1" applyBorder="1" applyAlignment="1">
      <alignment horizontal="center"/>
    </xf>
    <xf numFmtId="172" fontId="4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 quotePrefix="1">
      <alignment/>
    </xf>
    <xf numFmtId="17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A1" sqref="A1"/>
    </sheetView>
  </sheetViews>
  <sheetFormatPr defaultColWidth="11.375" defaultRowHeight="12.75"/>
  <cols>
    <col min="1" max="1" width="18.75390625" style="0" customWidth="1"/>
    <col min="2" max="2" width="8.75390625" style="0" customWidth="1"/>
    <col min="3" max="3" width="9.75390625" style="19" customWidth="1"/>
    <col min="4" max="4" width="9.75390625" style="0" customWidth="1"/>
    <col min="5" max="5" width="13.75390625" style="1" customWidth="1"/>
    <col min="6" max="7" width="9.75390625" style="0" customWidth="1"/>
  </cols>
  <sheetData>
    <row r="1" spans="1:7" s="2" customFormat="1" ht="12.75">
      <c r="A1" s="9"/>
      <c r="B1" s="6"/>
      <c r="C1" s="21" t="s">
        <v>0</v>
      </c>
      <c r="D1" s="6"/>
      <c r="E1" s="8" t="s">
        <v>9</v>
      </c>
      <c r="F1" s="6"/>
      <c r="G1" s="7" t="s">
        <v>11</v>
      </c>
    </row>
    <row r="2" spans="2:7" s="2" customFormat="1" ht="12.75">
      <c r="B2" s="6"/>
      <c r="C2" s="21" t="s">
        <v>1</v>
      </c>
      <c r="D2" s="6"/>
      <c r="E2" s="8" t="s">
        <v>14</v>
      </c>
      <c r="F2" s="6"/>
      <c r="G2" s="7" t="s">
        <v>6</v>
      </c>
    </row>
    <row r="3" spans="1:7" s="3" customFormat="1" ht="12.75">
      <c r="A3" s="4"/>
      <c r="B3" s="9" t="s">
        <v>8</v>
      </c>
      <c r="C3" s="22" t="s">
        <v>2</v>
      </c>
      <c r="D3" s="11" t="s">
        <v>16</v>
      </c>
      <c r="E3" s="12" t="s">
        <v>15</v>
      </c>
      <c r="F3" s="10" t="s">
        <v>3</v>
      </c>
      <c r="G3" s="10" t="s">
        <v>12</v>
      </c>
    </row>
    <row r="4" spans="1:7" ht="12.75">
      <c r="A4" s="6" t="s">
        <v>4</v>
      </c>
      <c r="B4" s="4">
        <v>1</v>
      </c>
      <c r="C4" s="23">
        <f>B4/2</f>
        <v>0.5</v>
      </c>
      <c r="D4" s="32">
        <v>40</v>
      </c>
      <c r="E4" s="5">
        <f>D4/(1+$B$16)^B4</f>
        <v>38.095238095238095</v>
      </c>
      <c r="F4" s="14">
        <f>E4/E$8</f>
        <v>0.039495737394501046</v>
      </c>
      <c r="G4" s="14">
        <f>F4*C4</f>
        <v>0.019747868697250523</v>
      </c>
    </row>
    <row r="5" spans="1:7" ht="12.75">
      <c r="A5" s="4"/>
      <c r="B5" s="4">
        <v>2</v>
      </c>
      <c r="C5" s="23">
        <f>B5/2</f>
        <v>1</v>
      </c>
      <c r="D5" s="32">
        <v>40</v>
      </c>
      <c r="E5" s="5">
        <f>D5/(1+$B$16)^B5</f>
        <v>36.281179138321995</v>
      </c>
      <c r="F5" s="14">
        <f>E5/E$8</f>
        <v>0.0376149879947629</v>
      </c>
      <c r="G5" s="14">
        <f>F5*C5</f>
        <v>0.0376149879947629</v>
      </c>
    </row>
    <row r="6" spans="2:7" ht="12.75">
      <c r="B6" s="4">
        <v>3</v>
      </c>
      <c r="C6" s="23">
        <f>B6/2</f>
        <v>1.5</v>
      </c>
      <c r="D6" s="32">
        <v>40</v>
      </c>
      <c r="E6" s="5">
        <f>D6/(1+$B$16)^B6</f>
        <v>34.55350394125904</v>
      </c>
      <c r="F6" s="14">
        <f>E6/E$8</f>
        <v>0.03582379809025038</v>
      </c>
      <c r="G6" s="14">
        <f>F6*C6</f>
        <v>0.05373569713537557</v>
      </c>
    </row>
    <row r="7" spans="2:7" ht="12.75">
      <c r="B7" s="4">
        <v>4</v>
      </c>
      <c r="C7" s="23">
        <f>B7/2</f>
        <v>2</v>
      </c>
      <c r="D7" s="32">
        <v>1040</v>
      </c>
      <c r="E7" s="15">
        <f>D7/(1+$B$16)^B7</f>
        <v>855.6105737835572</v>
      </c>
      <c r="F7" s="16">
        <f>E7/E$8</f>
        <v>0.8870654765204856</v>
      </c>
      <c r="G7" s="16">
        <f>F7*C7</f>
        <v>1.7741309530409712</v>
      </c>
    </row>
    <row r="8" spans="1:7" ht="12.75">
      <c r="A8" s="17" t="s">
        <v>5</v>
      </c>
      <c r="B8" s="17"/>
      <c r="C8" s="20"/>
      <c r="D8" s="4"/>
      <c r="E8" s="5">
        <f>SUM(E4:E7)</f>
        <v>964.5404949583764</v>
      </c>
      <c r="F8" s="14">
        <f>E8/E$8</f>
        <v>1</v>
      </c>
      <c r="G8" s="14">
        <f>SUM(G4:G7)</f>
        <v>1.8852295068683602</v>
      </c>
    </row>
    <row r="9" spans="1:7" ht="12.75">
      <c r="A9" s="4"/>
      <c r="B9" s="4"/>
      <c r="C9" s="20"/>
      <c r="D9" s="4"/>
      <c r="E9" s="5"/>
      <c r="F9" s="4"/>
      <c r="G9" s="4"/>
    </row>
    <row r="10" spans="1:7" ht="12.75">
      <c r="A10" s="6" t="s">
        <v>7</v>
      </c>
      <c r="B10" s="4">
        <v>1</v>
      </c>
      <c r="C10" s="23">
        <f>B10/2</f>
        <v>0.5</v>
      </c>
      <c r="D10" s="32">
        <v>0</v>
      </c>
      <c r="E10" s="5">
        <f>D10/(1+$B$16)^B10</f>
        <v>0</v>
      </c>
      <c r="F10" s="14">
        <f>E10/E$14</f>
        <v>0</v>
      </c>
      <c r="G10" s="14">
        <f>F10*C10</f>
        <v>0</v>
      </c>
    </row>
    <row r="11" spans="1:7" ht="12.75">
      <c r="A11" s="4"/>
      <c r="B11" s="4">
        <v>2</v>
      </c>
      <c r="C11" s="23">
        <f>B11/2</f>
        <v>1</v>
      </c>
      <c r="D11" s="32">
        <v>0</v>
      </c>
      <c r="E11" s="5">
        <f>D11/(1+$B$16)^B11</f>
        <v>0</v>
      </c>
      <c r="F11" s="14">
        <f>E11/E$14</f>
        <v>0</v>
      </c>
      <c r="G11" s="14">
        <f>F11*C11</f>
        <v>0</v>
      </c>
    </row>
    <row r="12" spans="1:7" ht="12.75">
      <c r="A12" s="4"/>
      <c r="B12" s="4">
        <v>3</v>
      </c>
      <c r="C12" s="23">
        <f>B12/2</f>
        <v>1.5</v>
      </c>
      <c r="D12" s="32">
        <v>0</v>
      </c>
      <c r="E12" s="5">
        <f>D12/(1+$B$16)^B12</f>
        <v>0</v>
      </c>
      <c r="F12" s="14">
        <f>E12/E$14</f>
        <v>0</v>
      </c>
      <c r="G12" s="14">
        <f>F12*C12</f>
        <v>0</v>
      </c>
    </row>
    <row r="13" spans="1:7" ht="12.75">
      <c r="A13" s="4"/>
      <c r="B13" s="4">
        <v>4</v>
      </c>
      <c r="C13" s="23">
        <f>B13/2</f>
        <v>2</v>
      </c>
      <c r="D13" s="32">
        <v>1000</v>
      </c>
      <c r="E13" s="15">
        <f>D13/(1+$B$16)^B13</f>
        <v>822.702474791882</v>
      </c>
      <c r="F13" s="16">
        <f>E13/E$14</f>
        <v>1</v>
      </c>
      <c r="G13" s="16">
        <f>F13*C13</f>
        <v>2</v>
      </c>
    </row>
    <row r="14" spans="1:7" ht="12.75">
      <c r="A14" s="17" t="s">
        <v>5</v>
      </c>
      <c r="B14" s="17"/>
      <c r="C14" s="20"/>
      <c r="D14" s="4"/>
      <c r="E14" s="5">
        <f>SUM(E10:E13)</f>
        <v>822.702474791882</v>
      </c>
      <c r="F14" s="14">
        <f>E14/E$14</f>
        <v>1</v>
      </c>
      <c r="G14" s="14">
        <f>SUM(G10:G13)</f>
        <v>2</v>
      </c>
    </row>
    <row r="16" spans="1:2" ht="12.75">
      <c r="A16" s="4" t="s">
        <v>13</v>
      </c>
      <c r="B16" s="33">
        <v>0.05</v>
      </c>
    </row>
    <row r="17" spans="1:2" ht="12.75">
      <c r="A17" s="4"/>
      <c r="B17" s="18"/>
    </row>
    <row r="18" ht="12.75">
      <c r="A18" t="s">
        <v>10</v>
      </c>
    </row>
  </sheetData>
  <sheetProtection/>
  <printOptions gridLines="1" heading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showFormulas="1" zoomScalePageLayoutView="0" workbookViewId="0" topLeftCell="A1">
      <selection activeCell="A1" sqref="A1"/>
    </sheetView>
  </sheetViews>
  <sheetFormatPr defaultColWidth="11.375" defaultRowHeight="12.75"/>
  <cols>
    <col min="1" max="1" width="8.75390625" style="0" customWidth="1"/>
    <col min="2" max="2" width="3.75390625" style="25" customWidth="1"/>
    <col min="3" max="3" width="4.75390625" style="0" customWidth="1"/>
    <col min="4" max="4" width="5.75390625" style="0" customWidth="1"/>
    <col min="5" max="5" width="8.75390625" style="0" customWidth="1"/>
    <col min="6" max="6" width="6.75390625" style="0" customWidth="1"/>
    <col min="7" max="7" width="7.75390625" style="0" customWidth="1"/>
  </cols>
  <sheetData>
    <row r="1" spans="1:7" ht="12.75">
      <c r="A1" s="4"/>
      <c r="B1" s="24"/>
      <c r="C1" s="7" t="s">
        <v>0</v>
      </c>
      <c r="D1" s="5"/>
      <c r="E1" s="7" t="s">
        <v>9</v>
      </c>
      <c r="F1" s="4"/>
      <c r="G1" s="31" t="s">
        <v>11</v>
      </c>
    </row>
    <row r="2" spans="1:7" ht="12.75">
      <c r="A2" s="4"/>
      <c r="B2" s="13"/>
      <c r="C2" s="7" t="s">
        <v>1</v>
      </c>
      <c r="D2" s="5"/>
      <c r="E2" s="7" t="s">
        <v>14</v>
      </c>
      <c r="F2" s="4"/>
      <c r="G2" s="31" t="s">
        <v>6</v>
      </c>
    </row>
    <row r="3" spans="1:7" ht="12.75">
      <c r="A3" s="6"/>
      <c r="B3" s="7" t="s">
        <v>8</v>
      </c>
      <c r="C3" s="7" t="s">
        <v>2</v>
      </c>
      <c r="D3" s="8" t="s">
        <v>16</v>
      </c>
      <c r="E3" s="7" t="s">
        <v>15</v>
      </c>
      <c r="F3" s="7" t="s">
        <v>3</v>
      </c>
      <c r="G3" s="31" t="s">
        <v>12</v>
      </c>
    </row>
    <row r="4" spans="1:7" ht="12.75">
      <c r="A4" s="4" t="s">
        <v>4</v>
      </c>
      <c r="B4" s="17">
        <v>1</v>
      </c>
      <c r="C4" s="4">
        <v>0.5</v>
      </c>
      <c r="D4" s="34">
        <v>40</v>
      </c>
      <c r="E4" s="4">
        <f>D4/(1+$B$16)^B4</f>
        <v>38.095238095238095</v>
      </c>
      <c r="F4" s="13">
        <f>E4/E$8</f>
        <v>0.039495737394501046</v>
      </c>
      <c r="G4" s="25">
        <f>F4*C4</f>
        <v>0.019747868697250523</v>
      </c>
    </row>
    <row r="5" spans="1:7" s="27" customFormat="1" ht="12.75">
      <c r="A5" s="26"/>
      <c r="B5" s="28">
        <v>2</v>
      </c>
      <c r="C5" s="29">
        <v>1</v>
      </c>
      <c r="D5" s="35">
        <v>40</v>
      </c>
      <c r="E5" s="29">
        <f>D5/(1+$B$16)^B5</f>
        <v>36.281179138321995</v>
      </c>
      <c r="F5" s="28">
        <f>E5/E$8</f>
        <v>0.0376149879947629</v>
      </c>
      <c r="G5" s="30">
        <f>F5*C5</f>
        <v>0.0376149879947629</v>
      </c>
    </row>
    <row r="6" spans="1:7" ht="12.75">
      <c r="A6" s="6"/>
      <c r="B6" s="13">
        <v>3</v>
      </c>
      <c r="C6" s="17">
        <v>1.5</v>
      </c>
      <c r="D6" s="36">
        <v>40</v>
      </c>
      <c r="E6" s="14">
        <f>D6/(1+$B$16)^B6</f>
        <v>34.55350394125904</v>
      </c>
      <c r="F6" s="14">
        <f>E6/E$8</f>
        <v>0.03582379809025038</v>
      </c>
      <c r="G6" s="25">
        <f>F6*C6</f>
        <v>0.05373569713537557</v>
      </c>
    </row>
    <row r="7" spans="1:7" ht="12.75">
      <c r="A7" s="4"/>
      <c r="B7" s="13">
        <v>4</v>
      </c>
      <c r="C7" s="17">
        <v>2</v>
      </c>
      <c r="D7" s="36">
        <v>1040</v>
      </c>
      <c r="E7" s="14">
        <f>D7/(1+$B$16)^B7</f>
        <v>855.6105737835572</v>
      </c>
      <c r="F7" s="14">
        <f>E7/E$8</f>
        <v>0.8870654765204856</v>
      </c>
      <c r="G7" s="25">
        <f>F7*C7</f>
        <v>1.7741309530409712</v>
      </c>
    </row>
    <row r="8" spans="1:7" ht="12.75">
      <c r="A8" s="17" t="s">
        <v>5</v>
      </c>
      <c r="B8" s="13"/>
      <c r="C8" s="17"/>
      <c r="D8" s="15"/>
      <c r="E8" s="14">
        <f>SUM(E4:E7)</f>
        <v>964.5404949583764</v>
      </c>
      <c r="F8" s="14">
        <f>SUM(F4:F7)</f>
        <v>1</v>
      </c>
      <c r="G8" s="25">
        <f>SUM(G4:G7)</f>
        <v>1.8852295068683602</v>
      </c>
    </row>
    <row r="9" spans="1:7" ht="12.75">
      <c r="A9" s="17"/>
      <c r="B9" s="13"/>
      <c r="C9" s="17"/>
      <c r="D9" s="5"/>
      <c r="E9" s="14"/>
      <c r="F9" s="14"/>
      <c r="G9" s="25"/>
    </row>
    <row r="10" spans="1:7" ht="12.75">
      <c r="A10" s="4" t="s">
        <v>7</v>
      </c>
      <c r="B10" s="13">
        <v>1</v>
      </c>
      <c r="C10" s="17">
        <v>0.5</v>
      </c>
      <c r="D10" s="36">
        <v>0</v>
      </c>
      <c r="E10" s="4">
        <f>D10/(1+$B$16)^B10</f>
        <v>0</v>
      </c>
      <c r="F10" s="4">
        <f>E10/E$14</f>
        <v>0</v>
      </c>
      <c r="G10" s="25">
        <f>F10*C10</f>
        <v>0</v>
      </c>
    </row>
    <row r="11" spans="1:7" ht="12.75">
      <c r="A11" s="6"/>
      <c r="B11" s="13">
        <v>2</v>
      </c>
      <c r="C11" s="17">
        <v>1</v>
      </c>
      <c r="D11" s="36">
        <v>0</v>
      </c>
      <c r="E11" s="14">
        <f>D11/(1+$B$16)^B11</f>
        <v>0</v>
      </c>
      <c r="F11" s="14">
        <f>E11/E$14</f>
        <v>0</v>
      </c>
      <c r="G11" s="25">
        <f>F11*C11</f>
        <v>0</v>
      </c>
    </row>
    <row r="12" spans="1:7" ht="12.75">
      <c r="A12" s="4"/>
      <c r="B12" s="13">
        <v>3</v>
      </c>
      <c r="C12" s="17">
        <v>1.5</v>
      </c>
      <c r="D12" s="36">
        <v>0</v>
      </c>
      <c r="E12" s="14">
        <f>D12/(1+$B$16)^B12</f>
        <v>0</v>
      </c>
      <c r="F12" s="14">
        <f>E12/E$14</f>
        <v>0</v>
      </c>
      <c r="G12" s="25">
        <f>F12*C12</f>
        <v>0</v>
      </c>
    </row>
    <row r="13" spans="1:7" ht="12.75">
      <c r="A13" s="4"/>
      <c r="B13" s="13">
        <v>4</v>
      </c>
      <c r="C13" s="17">
        <v>2</v>
      </c>
      <c r="D13" s="36">
        <v>1000</v>
      </c>
      <c r="E13" s="14">
        <f>D13/(1+$B$16)^B13</f>
        <v>822.702474791882</v>
      </c>
      <c r="F13" s="14">
        <f>E13/E$14</f>
        <v>1</v>
      </c>
      <c r="G13" s="25">
        <f>F13*C13</f>
        <v>2</v>
      </c>
    </row>
    <row r="14" spans="1:7" ht="12.75">
      <c r="A14" s="17" t="s">
        <v>5</v>
      </c>
      <c r="B14" s="13"/>
      <c r="C14" s="4"/>
      <c r="D14" s="5"/>
      <c r="E14" s="14">
        <f>SUM(E10:E13)</f>
        <v>822.702474791882</v>
      </c>
      <c r="F14" s="14">
        <f>SUM(F10:F13)</f>
        <v>1</v>
      </c>
      <c r="G14" s="25">
        <f>SUM(G10:G13)</f>
        <v>2</v>
      </c>
    </row>
    <row r="15" ht="12.75">
      <c r="G15" s="25"/>
    </row>
    <row r="16" spans="1:2" ht="12.75">
      <c r="A16" t="s">
        <v>13</v>
      </c>
      <c r="B16" s="37">
        <v>0.05</v>
      </c>
    </row>
  </sheetData>
  <sheetProtection/>
  <printOptions gridLines="1" headings="1"/>
  <pageMargins left="0.75" right="0.75" top="1" bottom="1" header="0.5" footer="0.5"/>
  <pageSetup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6.75390625" style="0" customWidth="1"/>
    <col min="2" max="2" width="16.00390625" style="0" customWidth="1"/>
    <col min="3" max="3" width="18.25390625" style="0" customWidth="1"/>
  </cols>
  <sheetData>
    <row r="1" spans="1:3" ht="12.75">
      <c r="A1" t="s">
        <v>17</v>
      </c>
      <c r="C1" t="s">
        <v>26</v>
      </c>
    </row>
    <row r="2" spans="1:3" ht="12.75">
      <c r="A2" t="s">
        <v>18</v>
      </c>
      <c r="B2" s="38">
        <f>DATE(2000,1,1)</f>
        <v>35064</v>
      </c>
      <c r="C2" s="41" t="s">
        <v>27</v>
      </c>
    </row>
    <row r="3" spans="1:3" ht="12.75">
      <c r="A3" t="s">
        <v>19</v>
      </c>
      <c r="B3" s="38">
        <f>DATE(2002,1,1)</f>
        <v>35795</v>
      </c>
      <c r="C3" s="42" t="s">
        <v>28</v>
      </c>
    </row>
    <row r="4" spans="1:3" ht="12.75">
      <c r="A4" t="s">
        <v>20</v>
      </c>
      <c r="B4" s="39">
        <v>0.08</v>
      </c>
      <c r="C4" s="39">
        <v>0.08</v>
      </c>
    </row>
    <row r="5" spans="1:3" ht="12.75">
      <c r="A5" t="s">
        <v>21</v>
      </c>
      <c r="B5" s="40">
        <v>0.1</v>
      </c>
      <c r="C5" s="40">
        <v>0.1</v>
      </c>
    </row>
    <row r="6" spans="1:3" ht="12.75">
      <c r="A6" t="s">
        <v>22</v>
      </c>
      <c r="B6" s="39">
        <v>2</v>
      </c>
      <c r="C6" s="39">
        <v>2</v>
      </c>
    </row>
    <row r="8" ht="12.75">
      <c r="A8" t="s">
        <v>23</v>
      </c>
    </row>
    <row r="9" spans="1:3" ht="12.75">
      <c r="A9" t="s">
        <v>24</v>
      </c>
      <c r="B9" s="44">
        <f>DURATION(B2,B3,B4,B5,B6)</f>
        <v>1.8852295068683602</v>
      </c>
      <c r="C9" s="43" t="s">
        <v>29</v>
      </c>
    </row>
    <row r="10" spans="1:3" ht="12.75">
      <c r="A10" t="s">
        <v>25</v>
      </c>
      <c r="B10" s="44">
        <f>MDURATION(B2,B3,B4,B5,B6)</f>
        <v>1.795456673207962</v>
      </c>
      <c r="C10" s="43" t="s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duration</dc:title>
  <dc:subject/>
  <dc:creator>Work Study Desk #1</dc:creator>
  <cp:keywords/>
  <dc:description/>
  <cp:lastModifiedBy>Ganesh k</cp:lastModifiedBy>
  <cp:lastPrinted>2006-05-10T19:24:20Z</cp:lastPrinted>
  <dcterms:created xsi:type="dcterms:W3CDTF">2006-05-10T19:14:54Z</dcterms:created>
  <dcterms:modified xsi:type="dcterms:W3CDTF">2013-09-24T06:36:28Z</dcterms:modified>
  <cp:category/>
  <cp:version/>
  <cp:contentType/>
  <cp:contentStatus/>
</cp:coreProperties>
</file>