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enu" sheetId="1" r:id="rId1"/>
    <sheet name="Problem 23 a" sheetId="2" r:id="rId2"/>
    <sheet name="Chart1" sheetId="3" r:id="rId3"/>
    <sheet name="Problem 23 b" sheetId="4" r:id="rId4"/>
    <sheet name="Problem 23 c" sheetId="5" r:id="rId5"/>
    <sheet name="Problem 23 d" sheetId="6" r:id="rId6"/>
    <sheet name="Problem 24 a" sheetId="7" r:id="rId7"/>
    <sheet name="Problem 24 b" sheetId="8" r:id="rId8"/>
    <sheet name="Problem 24 c" sheetId="9" r:id="rId9"/>
    <sheet name="Problem 24 d" sheetId="10" r:id="rId10"/>
  </sheets>
  <definedNames/>
  <calcPr fullCalcOnLoad="1"/>
</workbook>
</file>

<file path=xl/sharedStrings.xml><?xml version="1.0" encoding="utf-8"?>
<sst xmlns="http://schemas.openxmlformats.org/spreadsheetml/2006/main" count="142" uniqueCount="35">
  <si>
    <t>Spreadsheet Templates</t>
  </si>
  <si>
    <t>Return to Menu</t>
  </si>
  <si>
    <t>MAIN MENU -- Chapter 12</t>
  </si>
  <si>
    <t>Week of</t>
  </si>
  <si>
    <t>S&amp;P 500 Index Value</t>
  </si>
  <si>
    <t>Direction of S&amp;P 500 in subsequent week</t>
  </si>
  <si>
    <t>Date of cross-through</t>
  </si>
  <si>
    <t>Relative Strength</t>
  </si>
  <si>
    <t>Date of Increase</t>
  </si>
  <si>
    <t>Performance of Banking Fund in subsequent week</t>
  </si>
  <si>
    <t>Date of Decrease</t>
  </si>
  <si>
    <t>S&amp;P 500 Return</t>
  </si>
  <si>
    <t>Index</t>
  </si>
  <si>
    <t>Moving Avg</t>
  </si>
  <si>
    <t>Cross Through      (Yes or No)</t>
  </si>
  <si>
    <t>Yes</t>
  </si>
  <si>
    <t>Decrease</t>
  </si>
  <si>
    <t>Increase</t>
  </si>
  <si>
    <t xml:space="preserve">Fidelity's Select Banking Fund </t>
  </si>
  <si>
    <t>Fund Index Value</t>
  </si>
  <si>
    <t>5%  Increase  or Decrease over 5 Weeks</t>
  </si>
  <si>
    <t xml:space="preserve"> Fund Performance  subsequent week</t>
  </si>
  <si>
    <t>Outperformed</t>
  </si>
  <si>
    <t>Underperformed</t>
  </si>
  <si>
    <t>SOLUTIONS</t>
  </si>
  <si>
    <t>Problem 23 part a</t>
  </si>
  <si>
    <t>Problem 23 part b</t>
  </si>
  <si>
    <t>Problem 23 part c</t>
  </si>
  <si>
    <t>Problem 23 part d</t>
  </si>
  <si>
    <t>Problem 24 part a</t>
  </si>
  <si>
    <t>Problem 24 part b</t>
  </si>
  <si>
    <t>Problem 24 part c</t>
  </si>
  <si>
    <t>Problem 24 part d</t>
  </si>
  <si>
    <t>Investments, by Bodie, Kane, and Marcus</t>
  </si>
  <si>
    <t xml:space="preserve">Copyright © 2014 McGraw-Hill/Irwin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</si>
</sst>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Yes&quot;;&quot;Yes&quot;;&quot;No&quot;"/>
    <numFmt numFmtId="174" formatCode="&quot;True&quot;;&quot;True&quot;;&quot;False&quot;"/>
    <numFmt numFmtId="175" formatCode="&quot;On&quot;;&quot;On&quot;;&quot;Off&quot;"/>
    <numFmt numFmtId="176" formatCode="d\-mmm\-yyyy"/>
    <numFmt numFmtId="177" formatCode="[$€-2]\ #,##0.00_);[Red]\([$€-2]\ #,##0.00\)"/>
    <numFmt numFmtId="178" formatCode="0.000"/>
  </numFmts>
  <fonts count="49">
    <font>
      <sz val="10"/>
      <name val="Arial"/>
      <family val="0"/>
    </font>
    <font>
      <b/>
      <sz val="10"/>
      <name val="Arial"/>
      <family val="2"/>
    </font>
    <font>
      <u val="single"/>
      <sz val="10"/>
      <color indexed="12"/>
      <name val="Arial"/>
      <family val="2"/>
    </font>
    <font>
      <u val="single"/>
      <sz val="10"/>
      <color indexed="36"/>
      <name val="Arial"/>
      <family val="2"/>
    </font>
    <font>
      <sz val="14"/>
      <name val="Arial"/>
      <family val="2"/>
    </font>
    <font>
      <u val="single"/>
      <sz val="14"/>
      <color indexed="12"/>
      <name val="Arial"/>
      <family val="2"/>
    </font>
    <font>
      <sz val="12"/>
      <name val="Arial"/>
      <family val="2"/>
    </font>
    <font>
      <b/>
      <sz val="12"/>
      <name val="Arial"/>
      <family val="2"/>
    </font>
    <font>
      <sz val="12"/>
      <name val="Times"/>
      <family val="0"/>
    </font>
    <font>
      <sz val="12"/>
      <name val="Times New Roman"/>
      <family val="1"/>
    </font>
    <font>
      <sz val="14"/>
      <color indexed="10"/>
      <name val="Arial"/>
      <family val="2"/>
    </font>
    <font>
      <sz val="10"/>
      <color indexed="8"/>
      <name val="Calibri"/>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family val="0"/>
    </font>
    <font>
      <sz val="12"/>
      <color indexed="10"/>
      <name val="Arial"/>
      <family val="0"/>
    </font>
    <font>
      <i/>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6" fillId="0" borderId="0">
      <alignment/>
      <protection/>
    </xf>
    <xf numFmtId="0" fontId="6"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1">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6" fillId="0" borderId="0" xfId="0" applyFont="1" applyAlignment="1">
      <alignment/>
    </xf>
    <xf numFmtId="0" fontId="7" fillId="0" borderId="10" xfId="0" applyFont="1" applyBorder="1" applyAlignment="1">
      <alignment horizontal="center"/>
    </xf>
    <xf numFmtId="0" fontId="8" fillId="0" borderId="0" xfId="0" applyFont="1" applyAlignment="1">
      <alignment horizontal="center" wrapText="1"/>
    </xf>
    <xf numFmtId="14" fontId="8" fillId="0" borderId="0" xfId="0" applyNumberFormat="1" applyFont="1" applyAlignment="1">
      <alignment horizontal="center" wrapText="1"/>
    </xf>
    <xf numFmtId="0" fontId="6" fillId="0" borderId="0" xfId="0" applyFont="1" applyAlignment="1">
      <alignment horizontal="center"/>
    </xf>
    <xf numFmtId="0" fontId="0" fillId="0" borderId="0" xfId="0" applyFont="1" applyAlignment="1">
      <alignment horizontal="center"/>
    </xf>
    <xf numFmtId="0" fontId="7" fillId="0" borderId="10" xfId="58" applyFont="1" applyBorder="1" applyAlignment="1">
      <alignment horizontal="center" wrapText="1"/>
      <protection/>
    </xf>
    <xf numFmtId="176" fontId="6" fillId="0" borderId="0" xfId="58" applyNumberFormat="1">
      <alignment/>
      <protection/>
    </xf>
    <xf numFmtId="2" fontId="6" fillId="0" borderId="0" xfId="58" applyNumberFormat="1" applyAlignment="1">
      <alignment horizontal="center"/>
      <protection/>
    </xf>
    <xf numFmtId="2" fontId="0" fillId="0" borderId="0" xfId="0" applyNumberFormat="1" applyAlignment="1">
      <alignment/>
    </xf>
    <xf numFmtId="0" fontId="0" fillId="0" borderId="0" xfId="0" applyAlignment="1">
      <alignment horizontal="center"/>
    </xf>
    <xf numFmtId="0" fontId="0" fillId="0" borderId="10" xfId="0" applyBorder="1" applyAlignment="1">
      <alignment/>
    </xf>
    <xf numFmtId="0" fontId="9" fillId="0" borderId="0" xfId="0" applyFont="1" applyAlignment="1">
      <alignment horizontal="center" wrapText="1"/>
    </xf>
    <xf numFmtId="14" fontId="9" fillId="0" borderId="11" xfId="0" applyNumberFormat="1" applyFont="1" applyBorder="1" applyAlignment="1">
      <alignment horizontal="center" wrapText="1"/>
    </xf>
    <xf numFmtId="0" fontId="9" fillId="0" borderId="11" xfId="0" applyFont="1" applyBorder="1" applyAlignment="1">
      <alignment horizontal="center" wrapText="1"/>
    </xf>
    <xf numFmtId="14" fontId="9" fillId="0" borderId="0" xfId="0" applyNumberFormat="1" applyFont="1" applyAlignment="1">
      <alignment horizontal="center" wrapText="1"/>
    </xf>
    <xf numFmtId="2" fontId="6" fillId="0" borderId="0" xfId="57" applyNumberFormat="1" applyAlignment="1">
      <alignment horizontal="center"/>
      <protection/>
    </xf>
    <xf numFmtId="178" fontId="0" fillId="0" borderId="0" xfId="0" applyNumberFormat="1" applyAlignment="1">
      <alignment/>
    </xf>
    <xf numFmtId="0" fontId="10" fillId="0" borderId="0" xfId="0" applyFont="1" applyAlignment="1">
      <alignment/>
    </xf>
    <xf numFmtId="0" fontId="5" fillId="0" borderId="0" xfId="53" applyFont="1" applyAlignment="1" applyProtection="1">
      <alignment horizontal="center"/>
      <protection/>
    </xf>
    <xf numFmtId="0" fontId="0" fillId="0" borderId="0" xfId="0" applyFont="1" applyAlignment="1">
      <alignment horizontal="center"/>
    </xf>
    <xf numFmtId="0" fontId="2" fillId="0" borderId="0" xfId="53" applyAlignment="1" applyProtection="1">
      <alignment horizontal="center" vertical="center"/>
      <protection/>
    </xf>
    <xf numFmtId="0" fontId="1" fillId="0" borderId="0" xfId="0" applyFont="1" applyAlignment="1">
      <alignment horizontal="left" wrapText="1"/>
    </xf>
    <xf numFmtId="0" fontId="1" fillId="0" borderId="10" xfId="0" applyFont="1" applyBorder="1" applyAlignment="1">
      <alignment horizontal="left" wrapText="1"/>
    </xf>
    <xf numFmtId="0" fontId="1" fillId="0" borderId="0" xfId="0" applyFont="1" applyAlignment="1">
      <alignment horizontal="center" wrapText="1"/>
    </xf>
    <xf numFmtId="0" fontId="1" fillId="0" borderId="10" xfId="0" applyFont="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apter_19_Data_Fidelity" xfId="57"/>
    <cellStyle name="Normal_Chapter_19_Data_S&amp;P"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525"/>
          <c:w val="0.88675"/>
          <c:h val="0.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666699"/>
              </a:solidFill>
              <a:ln>
                <a:solidFill>
                  <a:srgbClr val="666699"/>
                </a:solidFill>
              </a:ln>
            </c:spPr>
          </c:marker>
          <c:val>
            <c:numRef>
              <c:f>'Problem 23 a'!$C$12:$C$271</c:f>
              <c:numCache>
                <c:ptCount val="260"/>
                <c:pt idx="0">
                  <c:v>107.20163713153654</c:v>
                </c:pt>
                <c:pt idx="1">
                  <c:v>105.82679451750788</c:v>
                </c:pt>
                <c:pt idx="2">
                  <c:v>106.3422548970679</c:v>
                </c:pt>
                <c:pt idx="3">
                  <c:v>104.77307581399292</c:v>
                </c:pt>
                <c:pt idx="4">
                  <c:v>105.68325146679419</c:v>
                </c:pt>
                <c:pt idx="5">
                  <c:v>107.35381382070594</c:v>
                </c:pt>
                <c:pt idx="6">
                  <c:v>109.45537579244169</c:v>
                </c:pt>
                <c:pt idx="7">
                  <c:v>107.4825019795435</c:v>
                </c:pt>
                <c:pt idx="8">
                  <c:v>103.40870064322857</c:v>
                </c:pt>
                <c:pt idx="9">
                  <c:v>106.43992137159485</c:v>
                </c:pt>
                <c:pt idx="10">
                  <c:v>107.04897306921536</c:v>
                </c:pt>
                <c:pt idx="11">
                  <c:v>108.39966336163846</c:v>
                </c:pt>
                <c:pt idx="12">
                  <c:v>109.38711408965713</c:v>
                </c:pt>
                <c:pt idx="13">
                  <c:v>110.33769326586608</c:v>
                </c:pt>
                <c:pt idx="14">
                  <c:v>108.61027886395127</c:v>
                </c:pt>
                <c:pt idx="15">
                  <c:v>106.69057327679836</c:v>
                </c:pt>
                <c:pt idx="16">
                  <c:v>105.52466500765026</c:v>
                </c:pt>
                <c:pt idx="17">
                  <c:v>104.68185204172171</c:v>
                </c:pt>
                <c:pt idx="18">
                  <c:v>102.76609788755641</c:v>
                </c:pt>
                <c:pt idx="19">
                  <c:v>100.29482413827502</c:v>
                </c:pt>
                <c:pt idx="20">
                  <c:v>101.95109665186504</c:v>
                </c:pt>
                <c:pt idx="21">
                  <c:v>100.70908738869508</c:v>
                </c:pt>
                <c:pt idx="22">
                  <c:v>104.12389479384738</c:v>
                </c:pt>
                <c:pt idx="23">
                  <c:v>99.86859055816899</c:v>
                </c:pt>
                <c:pt idx="24">
                  <c:v>99.99597163256246</c:v>
                </c:pt>
                <c:pt idx="25">
                  <c:v>98.09865346802586</c:v>
                </c:pt>
                <c:pt idx="26">
                  <c:v>96.12066916371141</c:v>
                </c:pt>
                <c:pt idx="27">
                  <c:v>100.27659626391441</c:v>
                </c:pt>
                <c:pt idx="28">
                  <c:v>96.06165929817263</c:v>
                </c:pt>
                <c:pt idx="29">
                  <c:v>95.58915234393722</c:v>
                </c:pt>
                <c:pt idx="30">
                  <c:v>96.68643784491351</c:v>
                </c:pt>
                <c:pt idx="31">
                  <c:v>95.02542654428031</c:v>
                </c:pt>
                <c:pt idx="32">
                  <c:v>96.5812473938201</c:v>
                </c:pt>
                <c:pt idx="33">
                  <c:v>98.400670244679</c:v>
                </c:pt>
                <c:pt idx="34">
                  <c:v>99.32503748885796</c:v>
                </c:pt>
                <c:pt idx="35">
                  <c:v>98.92059452048274</c:v>
                </c:pt>
                <c:pt idx="36">
                  <c:v>96.34847361375638</c:v>
                </c:pt>
                <c:pt idx="37">
                  <c:v>95.34220631021809</c:v>
                </c:pt>
                <c:pt idx="38">
                  <c:v>91.06493263999918</c:v>
                </c:pt>
                <c:pt idx="39">
                  <c:v>90.12742762338416</c:v>
                </c:pt>
                <c:pt idx="40">
                  <c:v>90.06584827515296</c:v>
                </c:pt>
                <c:pt idx="41">
                  <c:v>83.34550970434982</c:v>
                </c:pt>
                <c:pt idx="42">
                  <c:v>82.41550353328084</c:v>
                </c:pt>
                <c:pt idx="43">
                  <c:v>84.21401734674426</c:v>
                </c:pt>
                <c:pt idx="44">
                  <c:v>81.46479945183506</c:v>
                </c:pt>
                <c:pt idx="45">
                  <c:v>86.34503127835508</c:v>
                </c:pt>
                <c:pt idx="46">
                  <c:v>91.37080229652153</c:v>
                </c:pt>
                <c:pt idx="47">
                  <c:v>92.18095209780553</c:v>
                </c:pt>
                <c:pt idx="48">
                  <c:v>93.2631116285505</c:v>
                </c:pt>
                <c:pt idx="49">
                  <c:v>91.60987977344121</c:v>
                </c:pt>
                <c:pt idx="50">
                  <c:v>95.3259522484948</c:v>
                </c:pt>
                <c:pt idx="51">
                  <c:v>94.23690924406742</c:v>
                </c:pt>
                <c:pt idx="52">
                  <c:v>92.88937541877729</c:v>
                </c:pt>
                <c:pt idx="53">
                  <c:v>93.22967065861008</c:v>
                </c:pt>
                <c:pt idx="54">
                  <c:v>89.22954417239706</c:v>
                </c:pt>
                <c:pt idx="55">
                  <c:v>90.13454763100901</c:v>
                </c:pt>
                <c:pt idx="56">
                  <c:v>90.05538657498423</c:v>
                </c:pt>
                <c:pt idx="57">
                  <c:v>87.29562244946761</c:v>
                </c:pt>
                <c:pt idx="58">
                  <c:v>89.40298098599155</c:v>
                </c:pt>
                <c:pt idx="59">
                  <c:v>89.0056724837541</c:v>
                </c:pt>
                <c:pt idx="60">
                  <c:v>88.5902618218224</c:v>
                </c:pt>
                <c:pt idx="61">
                  <c:v>89.29766425336274</c:v>
                </c:pt>
                <c:pt idx="62">
                  <c:v>87.30565206577269</c:v>
                </c:pt>
                <c:pt idx="63">
                  <c:v>84.93706296850846</c:v>
                </c:pt>
                <c:pt idx="64">
                  <c:v>86.91301759728546</c:v>
                </c:pt>
                <c:pt idx="65">
                  <c:v>82.5794282713337</c:v>
                </c:pt>
                <c:pt idx="66">
                  <c:v>78.36269897124019</c:v>
                </c:pt>
                <c:pt idx="67">
                  <c:v>78.98529286687283</c:v>
                </c:pt>
                <c:pt idx="68">
                  <c:v>67.38480226698633</c:v>
                </c:pt>
                <c:pt idx="69">
                  <c:v>75.16488095822677</c:v>
                </c:pt>
                <c:pt idx="70">
                  <c:v>78.08916093593922</c:v>
                </c:pt>
                <c:pt idx="71">
                  <c:v>79.98111337111628</c:v>
                </c:pt>
                <c:pt idx="72">
                  <c:v>78.3166604787057</c:v>
                </c:pt>
                <c:pt idx="73">
                  <c:v>81.21657477613087</c:v>
                </c:pt>
                <c:pt idx="74">
                  <c:v>79.64045288695732</c:v>
                </c:pt>
                <c:pt idx="75">
                  <c:v>82.6858907088852</c:v>
                </c:pt>
                <c:pt idx="76">
                  <c:v>84.32293759769277</c:v>
                </c:pt>
                <c:pt idx="77">
                  <c:v>85.34959196909749</c:v>
                </c:pt>
                <c:pt idx="78">
                  <c:v>84.40291533436343</c:v>
                </c:pt>
                <c:pt idx="79">
                  <c:v>86.05809985321024</c:v>
                </c:pt>
                <c:pt idx="80">
                  <c:v>83.01746306340439</c:v>
                </c:pt>
                <c:pt idx="81">
                  <c:v>84.95853635227706</c:v>
                </c:pt>
                <c:pt idx="82">
                  <c:v>86.36740532658901</c:v>
                </c:pt>
                <c:pt idx="83">
                  <c:v>85.25286810931453</c:v>
                </c:pt>
                <c:pt idx="84">
                  <c:v>87.38076860405359</c:v>
                </c:pt>
                <c:pt idx="85">
                  <c:v>85.08569222943844</c:v>
                </c:pt>
                <c:pt idx="86">
                  <c:v>83.51271736910324</c:v>
                </c:pt>
                <c:pt idx="87">
                  <c:v>84.01822473886858</c:v>
                </c:pt>
                <c:pt idx="88">
                  <c:v>83.04053167095951</c:v>
                </c:pt>
                <c:pt idx="89">
                  <c:v>80.72543632253677</c:v>
                </c:pt>
                <c:pt idx="90">
                  <c:v>81.4515679384533</c:v>
                </c:pt>
                <c:pt idx="91">
                  <c:v>80.15286663975198</c:v>
                </c:pt>
                <c:pt idx="92">
                  <c:v>84.00113794563174</c:v>
                </c:pt>
                <c:pt idx="93">
                  <c:v>86.87537145391074</c:v>
                </c:pt>
                <c:pt idx="94">
                  <c:v>87.0342638451124</c:v>
                </c:pt>
                <c:pt idx="95">
                  <c:v>85.53704219456702</c:v>
                </c:pt>
                <c:pt idx="96">
                  <c:v>85.42300023408997</c:v>
                </c:pt>
                <c:pt idx="97">
                  <c:v>83.27377460026014</c:v>
                </c:pt>
                <c:pt idx="98">
                  <c:v>82.22989049633489</c:v>
                </c:pt>
                <c:pt idx="99">
                  <c:v>83.50440647728917</c:v>
                </c:pt>
                <c:pt idx="100">
                  <c:v>79.16284031395384</c:v>
                </c:pt>
                <c:pt idx="101">
                  <c:v>78.89433280689275</c:v>
                </c:pt>
                <c:pt idx="102">
                  <c:v>77.1764750984255</c:v>
                </c:pt>
                <c:pt idx="103">
                  <c:v>82.06751671967308</c:v>
                </c:pt>
                <c:pt idx="104">
                  <c:v>80.00984404957846</c:v>
                </c:pt>
                <c:pt idx="105">
                  <c:v>78.4708431084628</c:v>
                </c:pt>
                <c:pt idx="106">
                  <c:v>74.75905271544968</c:v>
                </c:pt>
                <c:pt idx="107">
                  <c:v>72.78733412815782</c:v>
                </c:pt>
                <c:pt idx="108">
                  <c:v>70.98741950745037</c:v>
                </c:pt>
                <c:pt idx="109">
                  <c:v>71.05616609539545</c:v>
                </c:pt>
                <c:pt idx="110">
                  <c:v>70.97635360423544</c:v>
                </c:pt>
                <c:pt idx="111">
                  <c:v>64.13732950992082</c:v>
                </c:pt>
                <c:pt idx="112">
                  <c:v>56.14505696517863</c:v>
                </c:pt>
                <c:pt idx="113">
                  <c:v>56.74546982274277</c:v>
                </c:pt>
                <c:pt idx="114">
                  <c:v>58.08218010837664</c:v>
                </c:pt>
                <c:pt idx="115">
                  <c:v>63.21964192453881</c:v>
                </c:pt>
                <c:pt idx="116">
                  <c:v>65.43504076236238</c:v>
                </c:pt>
                <c:pt idx="117">
                  <c:v>66.73676239419804</c:v>
                </c:pt>
                <c:pt idx="118">
                  <c:v>64.10193893480982</c:v>
                </c:pt>
                <c:pt idx="119">
                  <c:v>61.684001440950176</c:v>
                </c:pt>
                <c:pt idx="120">
                  <c:v>61.22422875435629</c:v>
                </c:pt>
                <c:pt idx="121">
                  <c:v>56.23215179410636</c:v>
                </c:pt>
                <c:pt idx="122">
                  <c:v>54.1005912125996</c:v>
                </c:pt>
                <c:pt idx="123">
                  <c:v>50.86262029269678</c:v>
                </c:pt>
                <c:pt idx="124">
                  <c:v>55.20197426106971</c:v>
                </c:pt>
                <c:pt idx="125">
                  <c:v>61.07636970233771</c:v>
                </c:pt>
                <c:pt idx="126">
                  <c:v>62.575708229458094</c:v>
                </c:pt>
                <c:pt idx="127">
                  <c:v>62.94444882991485</c:v>
                </c:pt>
                <c:pt idx="128">
                  <c:v>62.25407411849592</c:v>
                </c:pt>
                <c:pt idx="129">
                  <c:v>63.9405975778249</c:v>
                </c:pt>
                <c:pt idx="130">
                  <c:v>66.21794609348166</c:v>
                </c:pt>
                <c:pt idx="131">
                  <c:v>66.83693486356387</c:v>
                </c:pt>
                <c:pt idx="132">
                  <c:v>64.26513706155386</c:v>
                </c:pt>
                <c:pt idx="133">
                  <c:v>61.771248458898825</c:v>
                </c:pt>
                <c:pt idx="134">
                  <c:v>62.47727894862315</c:v>
                </c:pt>
                <c:pt idx="135">
                  <c:v>60.20434869944926</c:v>
                </c:pt>
                <c:pt idx="136">
                  <c:v>60.709260739659456</c:v>
                </c:pt>
                <c:pt idx="137">
                  <c:v>63.979247782463666</c:v>
                </c:pt>
                <c:pt idx="138">
                  <c:v>66.06819879447127</c:v>
                </c:pt>
                <c:pt idx="139">
                  <c:v>63.28781564279538</c:v>
                </c:pt>
                <c:pt idx="140">
                  <c:v>58.81000509033248</c:v>
                </c:pt>
                <c:pt idx="141">
                  <c:v>58.148291600664514</c:v>
                </c:pt>
                <c:pt idx="142">
                  <c:v>55.108674912572894</c:v>
                </c:pt>
                <c:pt idx="143">
                  <c:v>55.73541502032397</c:v>
                </c:pt>
                <c:pt idx="144">
                  <c:v>57.32604372590195</c:v>
                </c:pt>
                <c:pt idx="145">
                  <c:v>56.49837946048346</c:v>
                </c:pt>
                <c:pt idx="146">
                  <c:v>55.04085107672313</c:v>
                </c:pt>
                <c:pt idx="147">
                  <c:v>55.56926859895165</c:v>
                </c:pt>
                <c:pt idx="148">
                  <c:v>63.07223882468881</c:v>
                </c:pt>
                <c:pt idx="149">
                  <c:v>59.4675993444535</c:v>
                </c:pt>
                <c:pt idx="150">
                  <c:v>61.24524844694337</c:v>
                </c:pt>
                <c:pt idx="151">
                  <c:v>60.04481606371528</c:v>
                </c:pt>
                <c:pt idx="152">
                  <c:v>62.95625220329839</c:v>
                </c:pt>
                <c:pt idx="153">
                  <c:v>63.541538355629456</c:v>
                </c:pt>
                <c:pt idx="154">
                  <c:v>67.02058287004297</c:v>
                </c:pt>
                <c:pt idx="155">
                  <c:v>67.37861658757264</c:v>
                </c:pt>
                <c:pt idx="156">
                  <c:v>68.54530646661829</c:v>
                </c:pt>
                <c:pt idx="157">
                  <c:v>67.37195054159446</c:v>
                </c:pt>
                <c:pt idx="158">
                  <c:v>70.62627428090566</c:v>
                </c:pt>
                <c:pt idx="159">
                  <c:v>73.13460251179224</c:v>
                </c:pt>
                <c:pt idx="160">
                  <c:v>73.22065580408996</c:v>
                </c:pt>
                <c:pt idx="161">
                  <c:v>73.93681283264522</c:v>
                </c:pt>
                <c:pt idx="162">
                  <c:v>71.98138493842112</c:v>
                </c:pt>
                <c:pt idx="163">
                  <c:v>72.95247752001134</c:v>
                </c:pt>
                <c:pt idx="164">
                  <c:v>74.21452479605881</c:v>
                </c:pt>
                <c:pt idx="165">
                  <c:v>73.73162660542424</c:v>
                </c:pt>
                <c:pt idx="166">
                  <c:v>74.27123116387467</c:v>
                </c:pt>
                <c:pt idx="167">
                  <c:v>72.41578197094</c:v>
                </c:pt>
                <c:pt idx="168">
                  <c:v>72.1545974583654</c:v>
                </c:pt>
                <c:pt idx="169">
                  <c:v>73.49258168488163</c:v>
                </c:pt>
                <c:pt idx="170">
                  <c:v>73.73383255550453</c:v>
                </c:pt>
                <c:pt idx="171">
                  <c:v>75.23928036329056</c:v>
                </c:pt>
                <c:pt idx="172">
                  <c:v>76.56664814734032</c:v>
                </c:pt>
                <c:pt idx="173">
                  <c:v>76.29642815301885</c:v>
                </c:pt>
                <c:pt idx="174">
                  <c:v>78.0311110113678</c:v>
                </c:pt>
                <c:pt idx="175">
                  <c:v>74.22429831234243</c:v>
                </c:pt>
                <c:pt idx="176">
                  <c:v>77.53472616006273</c:v>
                </c:pt>
                <c:pt idx="177">
                  <c:v>78.33192963629713</c:v>
                </c:pt>
                <c:pt idx="178">
                  <c:v>78.45330990333372</c:v>
                </c:pt>
                <c:pt idx="179">
                  <c:v>77.45169346181429</c:v>
                </c:pt>
                <c:pt idx="180">
                  <c:v>79.57044048536348</c:v>
                </c:pt>
                <c:pt idx="181">
                  <c:v>79.80837483451785</c:v>
                </c:pt>
                <c:pt idx="182">
                  <c:v>79.53682405167301</c:v>
                </c:pt>
                <c:pt idx="183">
                  <c:v>78.10206420971558</c:v>
                </c:pt>
                <c:pt idx="184">
                  <c:v>80.31595803554049</c:v>
                </c:pt>
                <c:pt idx="185">
                  <c:v>80.6278083473908</c:v>
                </c:pt>
                <c:pt idx="186">
                  <c:v>81.81857612883216</c:v>
                </c:pt>
                <c:pt idx="187">
                  <c:v>83.17035522652893</c:v>
                </c:pt>
                <c:pt idx="188">
                  <c:v>83.83447441893061</c:v>
                </c:pt>
                <c:pt idx="189">
                  <c:v>85.29721246745738</c:v>
                </c:pt>
                <c:pt idx="190">
                  <c:v>84.9878376922937</c:v>
                </c:pt>
                <c:pt idx="191">
                  <c:v>86.19489600638144</c:v>
                </c:pt>
                <c:pt idx="192">
                  <c:v>87.79670015306642</c:v>
                </c:pt>
                <c:pt idx="193">
                  <c:v>87.94759984863505</c:v>
                </c:pt>
                <c:pt idx="194">
                  <c:v>87.03480584048825</c:v>
                </c:pt>
                <c:pt idx="195">
                  <c:v>88.06298120494678</c:v>
                </c:pt>
                <c:pt idx="196">
                  <c:v>88.3298788912501</c:v>
                </c:pt>
                <c:pt idx="197">
                  <c:v>88.18151223360181</c:v>
                </c:pt>
                <c:pt idx="198">
                  <c:v>88.25405770562811</c:v>
                </c:pt>
                <c:pt idx="199">
                  <c:v>89.29516029615685</c:v>
                </c:pt>
                <c:pt idx="200">
                  <c:v>86.15822064918142</c:v>
                </c:pt>
                <c:pt idx="201">
                  <c:v>85.19531784078926</c:v>
                </c:pt>
                <c:pt idx="202">
                  <c:v>85.0403321679532</c:v>
                </c:pt>
                <c:pt idx="203">
                  <c:v>88.08619611033899</c:v>
                </c:pt>
                <c:pt idx="204">
                  <c:v>87.86812129929336</c:v>
                </c:pt>
                <c:pt idx="205">
                  <c:v>87.45471681240645</c:v>
                </c:pt>
                <c:pt idx="206">
                  <c:v>87.98265152124914</c:v>
                </c:pt>
                <c:pt idx="207">
                  <c:v>85.06313547706188</c:v>
                </c:pt>
                <c:pt idx="208">
                  <c:v>84.28647151968809</c:v>
                </c:pt>
                <c:pt idx="209">
                  <c:v>84.01342155154393</c:v>
                </c:pt>
                <c:pt idx="210">
                  <c:v>83.81811261661647</c:v>
                </c:pt>
                <c:pt idx="211">
                  <c:v>86.29808628061298</c:v>
                </c:pt>
                <c:pt idx="212">
                  <c:v>86.46048767976349</c:v>
                </c:pt>
                <c:pt idx="213">
                  <c:v>87.70503110960759</c:v>
                </c:pt>
                <c:pt idx="214">
                  <c:v>87.57744305184978</c:v>
                </c:pt>
                <c:pt idx="215">
                  <c:v>87.52546158896808</c:v>
                </c:pt>
                <c:pt idx="216">
                  <c:v>86.72770412486717</c:v>
                </c:pt>
                <c:pt idx="217">
                  <c:v>85.61074807446641</c:v>
                </c:pt>
                <c:pt idx="218">
                  <c:v>84.58451718150177</c:v>
                </c:pt>
                <c:pt idx="219">
                  <c:v>83.20535085531395</c:v>
                </c:pt>
                <c:pt idx="220">
                  <c:v>84.63418532410422</c:v>
                </c:pt>
                <c:pt idx="221">
                  <c:v>81.20772488043433</c:v>
                </c:pt>
                <c:pt idx="222">
                  <c:v>81.28573459875345</c:v>
                </c:pt>
                <c:pt idx="223">
                  <c:v>84.43656104503445</c:v>
                </c:pt>
                <c:pt idx="224">
                  <c:v>85.2942111565654</c:v>
                </c:pt>
                <c:pt idx="225">
                  <c:v>85.82320183152501</c:v>
                </c:pt>
                <c:pt idx="226">
                  <c:v>86.74720711155517</c:v>
                </c:pt>
                <c:pt idx="227">
                  <c:v>87.15915814009811</c:v>
                </c:pt>
                <c:pt idx="228">
                  <c:v>85.52520306500175</c:v>
                </c:pt>
                <c:pt idx="229">
                  <c:v>87.45203914430921</c:v>
                </c:pt>
                <c:pt idx="230">
                  <c:v>86.62481864055314</c:v>
                </c:pt>
                <c:pt idx="231">
                  <c:v>85.38254940498538</c:v>
                </c:pt>
                <c:pt idx="232">
                  <c:v>84.25820361902618</c:v>
                </c:pt>
                <c:pt idx="233">
                  <c:v>87.40311025746229</c:v>
                </c:pt>
                <c:pt idx="234">
                  <c:v>90.58573280214465</c:v>
                </c:pt>
                <c:pt idx="235">
                  <c:v>92.12924704106351</c:v>
                </c:pt>
                <c:pt idx="236">
                  <c:v>90.96134040603643</c:v>
                </c:pt>
                <c:pt idx="237">
                  <c:v>92.01317149785591</c:v>
                </c:pt>
                <c:pt idx="238">
                  <c:v>92.73358751273776</c:v>
                </c:pt>
                <c:pt idx="239">
                  <c:v>92.46746261033087</c:v>
                </c:pt>
                <c:pt idx="240">
                  <c:v>92.98934813221639</c:v>
                </c:pt>
                <c:pt idx="241">
                  <c:v>94.32329554471012</c:v>
                </c:pt>
                <c:pt idx="242">
                  <c:v>94.47121353699194</c:v>
                </c:pt>
                <c:pt idx="243">
                  <c:v>92.34813610613841</c:v>
                </c:pt>
                <c:pt idx="244">
                  <c:v>92.20734921702284</c:v>
                </c:pt>
                <c:pt idx="245">
                  <c:v>90.80171655569166</c:v>
                </c:pt>
                <c:pt idx="246">
                  <c:v>91.10055118625843</c:v>
                </c:pt>
                <c:pt idx="247">
                  <c:v>93.8042460366887</c:v>
                </c:pt>
                <c:pt idx="248">
                  <c:v>93.99293626054013</c:v>
                </c:pt>
                <c:pt idx="249">
                  <c:v>93.68512907560691</c:v>
                </c:pt>
                <c:pt idx="250">
                  <c:v>94.49905062954792</c:v>
                </c:pt>
                <c:pt idx="251">
                  <c:v>95.38647561118029</c:v>
                </c:pt>
                <c:pt idx="252">
                  <c:v>93.58305205211899</c:v>
                </c:pt>
                <c:pt idx="253">
                  <c:v>92.71394332603407</c:v>
                </c:pt>
                <c:pt idx="254">
                  <c:v>91.18155985190302</c:v>
                </c:pt>
                <c:pt idx="255">
                  <c:v>91.30960956933998</c:v>
                </c:pt>
                <c:pt idx="256">
                  <c:v>92.01554006758369</c:v>
                </c:pt>
                <c:pt idx="257">
                  <c:v>88.74937007097006</c:v>
                </c:pt>
                <c:pt idx="258">
                  <c:v>89.580792591143</c:v>
                </c:pt>
                <c:pt idx="259">
                  <c:v>89.99134010355489</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'Problem 23 a'!$D$37:$D$271</c:f>
              <c:numCache>
                <c:ptCount val="235"/>
                <c:pt idx="0">
                  <c:v>105.09447526653497</c:v>
                </c:pt>
                <c:pt idx="1">
                  <c:v>104.66828419084938</c:v>
                </c:pt>
                <c:pt idx="2">
                  <c:v>104.45481502724965</c:v>
                </c:pt>
                <c:pt idx="3">
                  <c:v>104.0594075042152</c:v>
                </c:pt>
                <c:pt idx="4">
                  <c:v>103.70617967844383</c:v>
                </c:pt>
                <c:pt idx="5">
                  <c:v>103.36014838529458</c:v>
                </c:pt>
                <c:pt idx="6">
                  <c:v>102.88597964389359</c:v>
                </c:pt>
                <c:pt idx="7">
                  <c:v>102.39082085933121</c:v>
                </c:pt>
                <c:pt idx="8">
                  <c:v>102.04151963875951</c:v>
                </c:pt>
                <c:pt idx="9">
                  <c:v>101.8844556712837</c:v>
                </c:pt>
                <c:pt idx="10">
                  <c:v>101.59525079239476</c:v>
                </c:pt>
                <c:pt idx="11">
                  <c:v>101.18369312103096</c:v>
                </c:pt>
                <c:pt idx="12">
                  <c:v>100.68148323443786</c:v>
                </c:pt>
                <c:pt idx="13">
                  <c:v>99.97678394791257</c:v>
                </c:pt>
                <c:pt idx="14">
                  <c:v>99.19946603858635</c:v>
                </c:pt>
                <c:pt idx="15">
                  <c:v>98.48621870824793</c:v>
                </c:pt>
                <c:pt idx="16">
                  <c:v>97.58833164776918</c:v>
                </c:pt>
                <c:pt idx="17">
                  <c:v>96.69951774490882</c:v>
                </c:pt>
                <c:pt idx="18">
                  <c:v>95.91229333356351</c:v>
                </c:pt>
                <c:pt idx="19">
                  <c:v>95.0930126244973</c:v>
                </c:pt>
                <c:pt idx="20">
                  <c:v>94.55648212988503</c:v>
                </c:pt>
                <c:pt idx="21">
                  <c:v>94.14954773160255</c:v>
                </c:pt>
                <c:pt idx="22">
                  <c:v>93.8215425281068</c:v>
                </c:pt>
                <c:pt idx="23">
                  <c:v>93.40382009867231</c:v>
                </c:pt>
                <c:pt idx="24">
                  <c:v>93.08617737618277</c:v>
                </c:pt>
                <c:pt idx="25">
                  <c:v>92.90656124602634</c:v>
                </c:pt>
                <c:pt idx="26">
                  <c:v>92.75803262202793</c:v>
                </c:pt>
                <c:pt idx="27">
                  <c:v>92.63375209337664</c:v>
                </c:pt>
                <c:pt idx="28">
                  <c:v>92.36271649317261</c:v>
                </c:pt>
                <c:pt idx="29">
                  <c:v>92.09994283448893</c:v>
                </c:pt>
                <c:pt idx="30">
                  <c:v>91.89015034553016</c:v>
                </c:pt>
                <c:pt idx="31">
                  <c:v>91.63510991207134</c:v>
                </c:pt>
                <c:pt idx="32">
                  <c:v>91.33780975457853</c:v>
                </c:pt>
                <c:pt idx="33">
                  <c:v>91.06172258504668</c:v>
                </c:pt>
                <c:pt idx="34">
                  <c:v>90.7003765173188</c:v>
                </c:pt>
                <c:pt idx="35">
                  <c:v>90.28750053012512</c:v>
                </c:pt>
                <c:pt idx="36">
                  <c:v>89.91738782754358</c:v>
                </c:pt>
                <c:pt idx="37">
                  <c:v>89.56958699877495</c:v>
                </c:pt>
                <c:pt idx="38">
                  <c:v>89.16938917793998</c:v>
                </c:pt>
                <c:pt idx="39">
                  <c:v>89.00970013783561</c:v>
                </c:pt>
                <c:pt idx="40">
                  <c:v>88.71939247044905</c:v>
                </c:pt>
                <c:pt idx="41">
                  <c:v>88.26927134337545</c:v>
                </c:pt>
                <c:pt idx="42">
                  <c:v>88.10157069578018</c:v>
                </c:pt>
                <c:pt idx="43">
                  <c:v>87.52346680092273</c:v>
                </c:pt>
                <c:pt idx="44">
                  <c:v>87.17542309367204</c:v>
                </c:pt>
                <c:pt idx="45">
                  <c:v>87.04559084306067</c:v>
                </c:pt>
                <c:pt idx="46">
                  <c:v>86.80082476970534</c:v>
                </c:pt>
                <c:pt idx="47">
                  <c:v>86.29874239209704</c:v>
                </c:pt>
                <c:pt idx="48">
                  <c:v>85.87703557203264</c:v>
                </c:pt>
                <c:pt idx="49">
                  <c:v>85.35308715889444</c:v>
                </c:pt>
                <c:pt idx="50">
                  <c:v>85.00985681025767</c:v>
                </c:pt>
                <c:pt idx="51">
                  <c:v>84.58666393907295</c:v>
                </c:pt>
                <c:pt idx="52">
                  <c:v>84.24484404388183</c:v>
                </c:pt>
                <c:pt idx="53">
                  <c:v>83.91844173294284</c:v>
                </c:pt>
                <c:pt idx="54">
                  <c:v>83.64261208658128</c:v>
                </c:pt>
                <c:pt idx="55">
                  <c:v>83.40368589008156</c:v>
                </c:pt>
                <c:pt idx="56">
                  <c:v>83.20460853320725</c:v>
                </c:pt>
                <c:pt idx="57">
                  <c:v>83.06276310057667</c:v>
                </c:pt>
                <c:pt idx="58">
                  <c:v>82.9841956259554</c:v>
                </c:pt>
                <c:pt idx="59">
                  <c:v>82.9064182266501</c:v>
                </c:pt>
                <c:pt idx="60">
                  <c:v>82.75564975533027</c:v>
                </c:pt>
                <c:pt idx="61">
                  <c:v>82.56035958407182</c:v>
                </c:pt>
                <c:pt idx="62">
                  <c:v>82.35730421812974</c:v>
                </c:pt>
                <c:pt idx="63">
                  <c:v>82.19326112602154</c:v>
                </c:pt>
                <c:pt idx="64">
                  <c:v>82.03127548579187</c:v>
                </c:pt>
                <c:pt idx="65">
                  <c:v>81.82121972968295</c:v>
                </c:pt>
                <c:pt idx="66">
                  <c:v>81.72789043616058</c:v>
                </c:pt>
                <c:pt idx="67">
                  <c:v>81.94475347363718</c:v>
                </c:pt>
                <c:pt idx="68">
                  <c:v>82.2482180346771</c:v>
                </c:pt>
                <c:pt idx="69">
                  <c:v>83.00396655691272</c:v>
                </c:pt>
                <c:pt idx="70">
                  <c:v>83.40289583523351</c:v>
                </c:pt>
                <c:pt idx="71">
                  <c:v>83.68496657747008</c:v>
                </c:pt>
                <c:pt idx="72">
                  <c:v>83.8116073939756</c:v>
                </c:pt>
                <c:pt idx="73">
                  <c:v>83.9621162408075</c:v>
                </c:pt>
                <c:pt idx="74">
                  <c:v>84.05010976777513</c:v>
                </c:pt>
                <c:pt idx="75">
                  <c:v>84.03174005342885</c:v>
                </c:pt>
                <c:pt idx="76">
                  <c:v>83.8859109033522</c:v>
                </c:pt>
                <c:pt idx="77">
                  <c:v>83.61104696107269</c:v>
                </c:pt>
                <c:pt idx="78">
                  <c:v>83.4848132976333</c:v>
                </c:pt>
                <c:pt idx="79">
                  <c:v>83.31584901744925</c:v>
                </c:pt>
                <c:pt idx="80">
                  <c:v>83.02403145034357</c:v>
                </c:pt>
                <c:pt idx="81">
                  <c:v>82.70640028311456</c:v>
                </c:pt>
                <c:pt idx="82">
                  <c:v>82.23827712064843</c:v>
                </c:pt>
                <c:pt idx="83">
                  <c:v>81.64673920452772</c:v>
                </c:pt>
                <c:pt idx="84">
                  <c:v>81.10071220399237</c:v>
                </c:pt>
                <c:pt idx="85">
                  <c:v>80.46977316553782</c:v>
                </c:pt>
                <c:pt idx="86">
                  <c:v>79.66406690709482</c:v>
                </c:pt>
                <c:pt idx="87">
                  <c:v>78.61146458386696</c:v>
                </c:pt>
                <c:pt idx="88">
                  <c:v>77.56251247170827</c:v>
                </c:pt>
                <c:pt idx="89">
                  <c:v>76.6025758731474</c:v>
                </c:pt>
                <c:pt idx="90">
                  <c:v>75.929276088609</c:v>
                </c:pt>
                <c:pt idx="91">
                  <c:v>75.31325581260552</c:v>
                </c:pt>
                <c:pt idx="92">
                  <c:v>74.79725180316112</c:v>
                </c:pt>
                <c:pt idx="93">
                  <c:v>74.0318979950526</c:v>
                </c:pt>
                <c:pt idx="94">
                  <c:v>73.06299914840025</c:v>
                </c:pt>
                <c:pt idx="95">
                  <c:v>72.07030549106348</c:v>
                </c:pt>
                <c:pt idx="96">
                  <c:v>70.94319432181499</c:v>
                </c:pt>
                <c:pt idx="97">
                  <c:v>69.7384862825269</c:v>
                </c:pt>
                <c:pt idx="98">
                  <c:v>68.4919034245437</c:v>
                </c:pt>
                <c:pt idx="99">
                  <c:v>67.45236818472581</c:v>
                </c:pt>
                <c:pt idx="100">
                  <c:v>66.58975138568921</c:v>
                </c:pt>
                <c:pt idx="101">
                  <c:v>65.95178476705476</c:v>
                </c:pt>
                <c:pt idx="102">
                  <c:v>65.33832769101714</c:v>
                </c:pt>
                <c:pt idx="103">
                  <c:v>64.76438919178909</c:v>
                </c:pt>
                <c:pt idx="104">
                  <c:v>64.0671999940257</c:v>
                </c:pt>
                <c:pt idx="105">
                  <c:v>63.53674238032966</c:v>
                </c:pt>
                <c:pt idx="106">
                  <c:v>63.089284370910484</c:v>
                </c:pt>
                <c:pt idx="107">
                  <c:v>62.68567223037603</c:v>
                </c:pt>
                <c:pt idx="108">
                  <c:v>62.261976627712215</c:v>
                </c:pt>
                <c:pt idx="109">
                  <c:v>61.93466352929578</c:v>
                </c:pt>
                <c:pt idx="110">
                  <c:v>61.517285937144</c:v>
                </c:pt>
                <c:pt idx="111">
                  <c:v>61.122397750044925</c:v>
                </c:pt>
                <c:pt idx="112">
                  <c:v>61.11631768360427</c:v>
                </c:pt>
                <c:pt idx="113">
                  <c:v>61.49797698473091</c:v>
                </c:pt>
                <c:pt idx="114">
                  <c:v>61.74960567011753</c:v>
                </c:pt>
                <c:pt idx="115">
                  <c:v>61.77759893865429</c:v>
                </c:pt>
                <c:pt idx="116">
                  <c:v>61.58254700312068</c:v>
                </c:pt>
                <c:pt idx="117">
                  <c:v>61.18537908582108</c:v>
                </c:pt>
                <c:pt idx="118">
                  <c:v>60.76225034067209</c:v>
                </c:pt>
                <c:pt idx="119">
                  <c:v>60.50163898648332</c:v>
                </c:pt>
                <c:pt idx="120">
                  <c:v>60.302191987234615</c:v>
                </c:pt>
                <c:pt idx="121">
                  <c:v>60.064369768864104</c:v>
                </c:pt>
                <c:pt idx="122">
                  <c:v>60.03887426135815</c:v>
                </c:pt>
                <c:pt idx="123">
                  <c:v>60.38393763105388</c:v>
                </c:pt>
                <c:pt idx="124">
                  <c:v>60.714898363813774</c:v>
                </c:pt>
                <c:pt idx="125">
                  <c:v>60.94733198634737</c:v>
                </c:pt>
                <c:pt idx="126">
                  <c:v>60.907656846400336</c:v>
                </c:pt>
                <c:pt idx="127">
                  <c:v>60.9222931530865</c:v>
                </c:pt>
                <c:pt idx="128">
                  <c:v>60.945258134844764</c:v>
                </c:pt>
                <c:pt idx="129">
                  <c:v>61.12858539451965</c:v>
                </c:pt>
                <c:pt idx="130">
                  <c:v>61.26081689489456</c:v>
                </c:pt>
                <c:pt idx="131">
                  <c:v>61.350330755399824</c:v>
                </c:pt>
                <c:pt idx="132">
                  <c:v>61.370908281477924</c:v>
                </c:pt>
                <c:pt idx="133">
                  <c:v>61.61556740529914</c:v>
                </c:pt>
                <c:pt idx="134">
                  <c:v>62.05261948425659</c:v>
                </c:pt>
                <c:pt idx="135">
                  <c:v>62.465826286389934</c:v>
                </c:pt>
                <c:pt idx="136">
                  <c:v>62.99399798382055</c:v>
                </c:pt>
                <c:pt idx="137">
                  <c:v>63.42754122223445</c:v>
                </c:pt>
                <c:pt idx="138">
                  <c:v>63.77266544290937</c:v>
                </c:pt>
                <c:pt idx="139">
                  <c:v>64.08598567373966</c:v>
                </c:pt>
                <c:pt idx="140">
                  <c:v>64.48767071076385</c:v>
                </c:pt>
                <c:pt idx="141">
                  <c:v>65.08233325205393</c:v>
                </c:pt>
                <c:pt idx="142">
                  <c:v>65.63108288167992</c:v>
                </c:pt>
                <c:pt idx="143">
                  <c:v>66.28669528728733</c:v>
                </c:pt>
                <c:pt idx="144">
                  <c:v>66.96966323592416</c:v>
                </c:pt>
                <c:pt idx="145">
                  <c:v>67.60073203706271</c:v>
                </c:pt>
                <c:pt idx="146">
                  <c:v>68.32153591793991</c:v>
                </c:pt>
                <c:pt idx="147">
                  <c:v>69.14945118988672</c:v>
                </c:pt>
                <c:pt idx="148">
                  <c:v>69.94664963427392</c:v>
                </c:pt>
                <c:pt idx="149">
                  <c:v>70.52199087222313</c:v>
                </c:pt>
                <c:pt idx="150">
                  <c:v>71.0895562171419</c:v>
                </c:pt>
                <c:pt idx="151">
                  <c:v>71.71607459072344</c:v>
                </c:pt>
                <c:pt idx="152">
                  <c:v>72.41942511274581</c:v>
                </c:pt>
                <c:pt idx="153">
                  <c:v>73.0154657935164</c:v>
                </c:pt>
                <c:pt idx="154">
                  <c:v>73.5504717591389</c:v>
                </c:pt>
                <c:pt idx="155">
                  <c:v>74.03315859049738</c:v>
                </c:pt>
                <c:pt idx="156">
                  <c:v>74.51122621537988</c:v>
                </c:pt>
                <c:pt idx="157">
                  <c:v>74.93397689172815</c:v>
                </c:pt>
                <c:pt idx="158">
                  <c:v>75.34667357127125</c:v>
                </c:pt>
                <c:pt idx="159">
                  <c:v>75.7193537156803</c:v>
                </c:pt>
                <c:pt idx="160">
                  <c:v>76.00755394012639</c:v>
                </c:pt>
                <c:pt idx="161">
                  <c:v>76.33824318338569</c:v>
                </c:pt>
                <c:pt idx="162">
                  <c:v>76.6933794293043</c:v>
                </c:pt>
                <c:pt idx="163">
                  <c:v>77.14926748624697</c:v>
                </c:pt>
                <c:pt idx="164">
                  <c:v>77.62406498422567</c:v>
                </c:pt>
                <c:pt idx="165">
                  <c:v>78.03842317254238</c:v>
                </c:pt>
                <c:pt idx="166">
                  <c:v>78.51777968796381</c:v>
                </c:pt>
                <c:pt idx="167">
                  <c:v>79.03799003370196</c:v>
                </c:pt>
                <c:pt idx="168">
                  <c:v>79.63536764438254</c:v>
                </c:pt>
                <c:pt idx="169">
                  <c:v>80.20768335138726</c:v>
                </c:pt>
                <c:pt idx="170">
                  <c:v>80.76808333292823</c:v>
                </c:pt>
                <c:pt idx="171">
                  <c:v>81.3294697304569</c:v>
                </c:pt>
                <c:pt idx="172">
                  <c:v>81.82724787931504</c:v>
                </c:pt>
                <c:pt idx="173">
                  <c:v>82.27676363155686</c:v>
                </c:pt>
                <c:pt idx="174">
                  <c:v>82.77671486783142</c:v>
                </c:pt>
                <c:pt idx="175">
                  <c:v>83.08929600774731</c:v>
                </c:pt>
                <c:pt idx="176">
                  <c:v>83.51125829730297</c:v>
                </c:pt>
                <c:pt idx="177">
                  <c:v>83.79993545145261</c:v>
                </c:pt>
                <c:pt idx="178">
                  <c:v>84.17509954660808</c:v>
                </c:pt>
                <c:pt idx="179">
                  <c:v>84.5372076772219</c:v>
                </c:pt>
                <c:pt idx="180">
                  <c:v>84.92193934455236</c:v>
                </c:pt>
                <c:pt idx="181">
                  <c:v>85.24548592285565</c:v>
                </c:pt>
                <c:pt idx="182">
                  <c:v>85.44759210141503</c:v>
                </c:pt>
                <c:pt idx="183">
                  <c:v>85.63027085018484</c:v>
                </c:pt>
                <c:pt idx="184">
                  <c:v>85.8576307479475</c:v>
                </c:pt>
                <c:pt idx="185">
                  <c:v>85.99232900106578</c:v>
                </c:pt>
                <c:pt idx="186">
                  <c:v>86.21041661388205</c:v>
                </c:pt>
                <c:pt idx="187">
                  <c:v>86.38895167353324</c:v>
                </c:pt>
                <c:pt idx="188">
                  <c:v>86.56336228442089</c:v>
                </c:pt>
                <c:pt idx="189">
                  <c:v>86.70732261645624</c:v>
                </c:pt>
                <c:pt idx="190">
                  <c:v>86.79302450574511</c:v>
                </c:pt>
                <c:pt idx="191">
                  <c:v>86.85994244545944</c:v>
                </c:pt>
                <c:pt idx="192">
                  <c:v>86.83747521730888</c:v>
                </c:pt>
                <c:pt idx="193">
                  <c:v>86.71392971840254</c:v>
                </c:pt>
                <c:pt idx="194">
                  <c:v>86.53153552635173</c:v>
                </c:pt>
                <c:pt idx="195">
                  <c:v>86.43920396802926</c:v>
                </c:pt>
                <c:pt idx="196">
                  <c:v>86.17554026324032</c:v>
                </c:pt>
                <c:pt idx="197">
                  <c:v>85.90461163660585</c:v>
                </c:pt>
                <c:pt idx="198">
                  <c:v>85.76057505243018</c:v>
                </c:pt>
                <c:pt idx="199">
                  <c:v>85.64673480054316</c:v>
                </c:pt>
                <c:pt idx="200">
                  <c:v>85.51319793651884</c:v>
                </c:pt>
                <c:pt idx="201">
                  <c:v>85.53585126199476</c:v>
                </c:pt>
                <c:pt idx="202">
                  <c:v>85.61138358119895</c:v>
                </c:pt>
                <c:pt idx="203">
                  <c:v>85.63003246185468</c:v>
                </c:pt>
                <c:pt idx="204">
                  <c:v>85.60564180931507</c:v>
                </c:pt>
                <c:pt idx="205">
                  <c:v>85.5578224762866</c:v>
                </c:pt>
                <c:pt idx="206">
                  <c:v>85.47812372984731</c:v>
                </c:pt>
                <c:pt idx="207">
                  <c:v>85.33487573360797</c:v>
                </c:pt>
                <c:pt idx="208">
                  <c:v>85.42487476362336</c:v>
                </c:pt>
                <c:pt idx="209">
                  <c:v>85.66715404371787</c:v>
                </c:pt>
                <c:pt idx="210">
                  <c:v>85.97930117793015</c:v>
                </c:pt>
                <c:pt idx="211">
                  <c:v>86.25404070829246</c:v>
                </c:pt>
                <c:pt idx="212">
                  <c:v>86.47385167818642</c:v>
                </c:pt>
                <c:pt idx="213">
                  <c:v>86.71512474868543</c:v>
                </c:pt>
                <c:pt idx="214">
                  <c:v>86.89829519102094</c:v>
                </c:pt>
                <c:pt idx="215">
                  <c:v>87.10644538641967</c:v>
                </c:pt>
                <c:pt idx="216">
                  <c:v>87.3679005385636</c:v>
                </c:pt>
                <c:pt idx="217">
                  <c:v>87.6657278236453</c:v>
                </c:pt>
                <c:pt idx="218">
                  <c:v>87.92485813255576</c:v>
                </c:pt>
                <c:pt idx="219">
                  <c:v>88.21804398007582</c:v>
                </c:pt>
                <c:pt idx="220">
                  <c:v>88.51021189162878</c:v>
                </c:pt>
                <c:pt idx="221">
                  <c:v>88.75891827094242</c:v>
                </c:pt>
                <c:pt idx="222">
                  <c:v>89.24339985387527</c:v>
                </c:pt>
                <c:pt idx="223">
                  <c:v>89.73213837932862</c:v>
                </c:pt>
                <c:pt idx="224">
                  <c:v>90.08785253435062</c:v>
                </c:pt>
                <c:pt idx="225">
                  <c:v>90.44188482177302</c:v>
                </c:pt>
                <c:pt idx="226">
                  <c:v>90.80970304406745</c:v>
                </c:pt>
                <c:pt idx="227">
                  <c:v>91.07262015716606</c:v>
                </c:pt>
                <c:pt idx="228">
                  <c:v>91.28626574124051</c:v>
                </c:pt>
                <c:pt idx="229">
                  <c:v>91.5038179253521</c:v>
                </c:pt>
                <c:pt idx="230">
                  <c:v>91.65218601862252</c:v>
                </c:pt>
                <c:pt idx="231">
                  <c:v>91.8595214581237</c:v>
                </c:pt>
                <c:pt idx="232">
                  <c:v>91.98901456066156</c:v>
                </c:pt>
                <c:pt idx="233">
                  <c:v>92.19372952112761</c:v>
                </c:pt>
                <c:pt idx="234">
                  <c:v>92.29327682290042</c:v>
                </c:pt>
              </c:numCache>
            </c:numRef>
          </c:val>
          <c:smooth val="0"/>
        </c:ser>
        <c:marker val="1"/>
        <c:axId val="9337880"/>
        <c:axId val="16932057"/>
      </c:lineChart>
      <c:catAx>
        <c:axId val="93378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6932057"/>
        <c:crosses val="autoZero"/>
        <c:auto val="1"/>
        <c:lblOffset val="100"/>
        <c:tickLblSkip val="6"/>
        <c:noMultiLvlLbl val="0"/>
      </c:catAx>
      <c:valAx>
        <c:axId val="169320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37880"/>
        <c:crossesAt val="1"/>
        <c:crossBetween val="between"/>
        <c:dispUnits/>
      </c:valAx>
      <c:spPr>
        <a:solidFill>
          <a:srgbClr val="FFFFFF"/>
        </a:solidFill>
        <a:ln w="3175">
          <a:noFill/>
        </a:ln>
      </c:spPr>
    </c:plotArea>
    <c:legend>
      <c:legendPos val="r"/>
      <c:layout>
        <c:manualLayout>
          <c:xMode val="edge"/>
          <c:yMode val="edge"/>
          <c:x val="0.90375"/>
          <c:y val="0.46"/>
          <c:w val="0.087"/>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6</xdr:col>
      <xdr:colOff>771525</xdr:colOff>
      <xdr:row>9</xdr:row>
      <xdr:rowOff>0</xdr:rowOff>
    </xdr:to>
    <xdr:sp>
      <xdr:nvSpPr>
        <xdr:cNvPr id="1" name="Text Box 1"/>
        <xdr:cNvSpPr txBox="1">
          <a:spLocks noChangeArrowheads="1"/>
        </xdr:cNvSpPr>
      </xdr:nvSpPr>
      <xdr:spPr>
        <a:xfrm>
          <a:off x="171450" y="95250"/>
          <a:ext cx="7277100" cy="1390650"/>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Go to www.mhhe.com/bkm and link to the material for Chapter 12, where you will find 5 years of weekly returns for the S&amp;P 500.  </a:t>
          </a:r>
          <a:r>
            <a:rPr lang="en-US" cap="none" sz="1200" b="0" i="0" u="none" baseline="0">
              <a:solidFill>
                <a:srgbClr val="FF0000"/>
              </a:solidFill>
              <a:latin typeface="Arial"/>
              <a:ea typeface="Arial"/>
              <a:cs typeface="Arial"/>
            </a:rPr>
            <a:t>(Copy the data here)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Set up a spreadsheet to calculate the 26-week moving average of the index.
</a:t>
          </a:r>
          <a:r>
            <a:rPr lang="en-US" cap="none" sz="1200" b="0" i="0" u="none" baseline="0">
              <a:solidFill>
                <a:srgbClr val="FF0000"/>
              </a:solidFill>
              <a:latin typeface="Arial"/>
              <a:ea typeface="Arial"/>
              <a:cs typeface="Arial"/>
            </a:rPr>
            <a:t>Note: In order to create the 26-week moving average for the S&amp;P 500, convert the weekly returns to weekly index values using a base of 100 for the week prior to the first week of the data set.  Then, graph the resulting S&amp;P 500 values and the 26-week moving average, beginning with the 26th week of the data set. Use Excel's Chart Wizard and save the chart to a new page.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6</xdr:col>
      <xdr:colOff>361950</xdr:colOff>
      <xdr:row>4</xdr:row>
      <xdr:rowOff>114300</xdr:rowOff>
    </xdr:to>
    <xdr:sp>
      <xdr:nvSpPr>
        <xdr:cNvPr id="1" name="Text Box 1"/>
        <xdr:cNvSpPr txBox="1">
          <a:spLocks noChangeArrowheads="1"/>
        </xdr:cNvSpPr>
      </xdr:nvSpPr>
      <xdr:spPr>
        <a:xfrm>
          <a:off x="171450" y="95250"/>
          <a:ext cx="7810500" cy="71437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 Identify every instance in which the index crosses through its moving average from below. In how many of the weeks following a cross-through does the index increase? Decrease?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6</xdr:col>
      <xdr:colOff>361950</xdr:colOff>
      <xdr:row>4</xdr:row>
      <xdr:rowOff>114300</xdr:rowOff>
    </xdr:to>
    <xdr:sp>
      <xdr:nvSpPr>
        <xdr:cNvPr id="1" name="Text Box 1"/>
        <xdr:cNvSpPr txBox="1">
          <a:spLocks noChangeArrowheads="1"/>
        </xdr:cNvSpPr>
      </xdr:nvSpPr>
      <xdr:spPr>
        <a:xfrm>
          <a:off x="171450" y="95250"/>
          <a:ext cx="7810500" cy="71437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 Identify every instance in which the index crosses through its moving average from above. In how many of the weeks following a cross-through does the index increase? Decrease?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5</xdr:col>
      <xdr:colOff>523875</xdr:colOff>
      <xdr:row>3</xdr:row>
      <xdr:rowOff>104775</xdr:rowOff>
    </xdr:to>
    <xdr:sp>
      <xdr:nvSpPr>
        <xdr:cNvPr id="1" name="Text Box 1"/>
        <xdr:cNvSpPr txBox="1">
          <a:spLocks noChangeArrowheads="1"/>
        </xdr:cNvSpPr>
      </xdr:nvSpPr>
      <xdr:spPr>
        <a:xfrm>
          <a:off x="171450" y="95250"/>
          <a:ext cx="7124700" cy="54292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 How well does the moving average rule perform in identifying buy or sell opportunities?
</a:t>
          </a:r>
        </a:p>
      </xdr:txBody>
    </xdr:sp>
    <xdr:clientData/>
  </xdr:twoCellAnchor>
  <xdr:twoCellAnchor>
    <xdr:from>
      <xdr:col>0</xdr:col>
      <xdr:colOff>247650</xdr:colOff>
      <xdr:row>7</xdr:row>
      <xdr:rowOff>161925</xdr:rowOff>
    </xdr:from>
    <xdr:to>
      <xdr:col>5</xdr:col>
      <xdr:colOff>542925</xdr:colOff>
      <xdr:row>23</xdr:row>
      <xdr:rowOff>47625</xdr:rowOff>
    </xdr:to>
    <xdr:sp>
      <xdr:nvSpPr>
        <xdr:cNvPr id="2" name="Text Box 2"/>
        <xdr:cNvSpPr txBox="1">
          <a:spLocks noChangeArrowheads="1"/>
        </xdr:cNvSpPr>
      </xdr:nvSpPr>
      <xdr:spPr>
        <a:xfrm>
          <a:off x="247650" y="1428750"/>
          <a:ext cx="7067550" cy="289560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200" b="0" i="0" u="none" baseline="0">
              <a:solidFill>
                <a:srgbClr val="FF0000"/>
              </a:solidFill>
              <a:latin typeface="Arial"/>
              <a:ea typeface="Arial"/>
              <a:cs typeface="Arial"/>
            </a:rPr>
            <a:t>Answer:  </a:t>
          </a:r>
          <a:r>
            <a:rPr lang="en-US" cap="none" sz="1200" b="0" i="1" u="none" baseline="0">
              <a:solidFill>
                <a:srgbClr val="000000"/>
              </a:solidFill>
              <a:latin typeface="Arial"/>
              <a:ea typeface="Arial"/>
              <a:cs typeface="Arial"/>
            </a:rPr>
            <a:t>When the index crosses through its moving average from below, as in part (b) above, this is regarded as a bullish signal.  However, in our sample, the index is as likely to increase as it is to decrease following such a signal.  When the index crosses through its moving average from above, as in part (c), this is regarded as a bearish signal.  In our sample, contrary to the bearish signal, the index is actually more likely to increase than it is to decrease following such a signal.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6</xdr:col>
      <xdr:colOff>762000</xdr:colOff>
      <xdr:row>9</xdr:row>
      <xdr:rowOff>114300</xdr:rowOff>
    </xdr:to>
    <xdr:sp>
      <xdr:nvSpPr>
        <xdr:cNvPr id="1" name="Text Box 1"/>
        <xdr:cNvSpPr txBox="1">
          <a:spLocks noChangeArrowheads="1"/>
        </xdr:cNvSpPr>
      </xdr:nvSpPr>
      <xdr:spPr>
        <a:xfrm>
          <a:off x="171450" y="95250"/>
          <a:ext cx="7019925" cy="1504950"/>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Go to www.mhhe.com/bkm and link to the material for Chapter 12, where you will find 5 years of weekly returns for the S&amp;P 500 and Fidelity’s Select Banking Fund (ticker FSRBX).  </a:t>
          </a:r>
          <a:r>
            <a:rPr lang="en-US" cap="none" sz="1200" b="0" i="0" u="none" baseline="0">
              <a:solidFill>
                <a:srgbClr val="FF0000"/>
              </a:solidFill>
              <a:latin typeface="Arial"/>
              <a:ea typeface="Arial"/>
              <a:cs typeface="Arial"/>
            </a:rPr>
            <a:t>(Copy the data here)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Set up a spreadsheet to calculate the relative strength of the banking sector compared to the
</a:t>
          </a:r>
          <a:r>
            <a:rPr lang="en-US" cap="none" sz="1200" b="0" i="0" u="none" baseline="0">
              <a:solidFill>
                <a:srgbClr val="000000"/>
              </a:solidFill>
              <a:latin typeface="Arial"/>
              <a:ea typeface="Arial"/>
              <a:cs typeface="Arial"/>
            </a:rPr>
            <a:t>broad market.
</a:t>
          </a:r>
          <a:r>
            <a:rPr lang="en-US" cap="none" sz="1200" b="0" i="0" u="none" baseline="0">
              <a:solidFill>
                <a:srgbClr val="FF0000"/>
              </a:solidFill>
              <a:latin typeface="Arial"/>
              <a:ea typeface="Arial"/>
              <a:cs typeface="Arial"/>
            </a:rPr>
            <a:t>Note: In order to create the relative strength measure, convert the weekly returns to weekly index values using a base of 100 for the week prior to the first week of the data set.  Graph the resulting values along with the Relative Strength measure (multiplied by 100).  Use Excel's Chart Wizard and save the chart to a new page.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6</xdr:col>
      <xdr:colOff>361950</xdr:colOff>
      <xdr:row>4</xdr:row>
      <xdr:rowOff>114300</xdr:rowOff>
    </xdr:to>
    <xdr:sp>
      <xdr:nvSpPr>
        <xdr:cNvPr id="1" name="Text Box 1"/>
        <xdr:cNvSpPr txBox="1">
          <a:spLocks noChangeArrowheads="1"/>
        </xdr:cNvSpPr>
      </xdr:nvSpPr>
      <xdr:spPr>
        <a:xfrm>
          <a:off x="171450" y="95250"/>
          <a:ext cx="7810500" cy="71437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b. Identify every instance in which the relative strength ratio increases by at least 5% from its value 5 weeks earlier. In how many of the weeks following a substantial increase in relative strength does the banking sector outperform the S&amp;P 500? In how many of those weeks does the banking sector underperform the S&amp;P 500?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6</xdr:col>
      <xdr:colOff>361950</xdr:colOff>
      <xdr:row>4</xdr:row>
      <xdr:rowOff>114300</xdr:rowOff>
    </xdr:to>
    <xdr:sp>
      <xdr:nvSpPr>
        <xdr:cNvPr id="1" name="Text Box 1"/>
        <xdr:cNvSpPr txBox="1">
          <a:spLocks noChangeArrowheads="1"/>
        </xdr:cNvSpPr>
      </xdr:nvSpPr>
      <xdr:spPr>
        <a:xfrm>
          <a:off x="171450" y="95250"/>
          <a:ext cx="7810500" cy="71437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c. Identify every instance in which the relative strength ratio decreases by at least 5% from its value 5 weeks earlier. In how many of the weeks following a substantial decrease in relative strength does the banking sector underperform the S&amp;P 500? In how many of those weeks does the banking sector outperform the S&amp;P 500?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5</xdr:col>
      <xdr:colOff>523875</xdr:colOff>
      <xdr:row>3</xdr:row>
      <xdr:rowOff>104775</xdr:rowOff>
    </xdr:to>
    <xdr:sp>
      <xdr:nvSpPr>
        <xdr:cNvPr id="1" name="Text Box 1"/>
        <xdr:cNvSpPr txBox="1">
          <a:spLocks noChangeArrowheads="1"/>
        </xdr:cNvSpPr>
      </xdr:nvSpPr>
      <xdr:spPr>
        <a:xfrm>
          <a:off x="171450" y="95250"/>
          <a:ext cx="7124700" cy="54292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 How well does the relative strength rule perform in identifying buy or sell opportunities?
</a:t>
          </a:r>
        </a:p>
      </xdr:txBody>
    </xdr:sp>
    <xdr:clientData/>
  </xdr:twoCellAnchor>
  <xdr:twoCellAnchor>
    <xdr:from>
      <xdr:col>0</xdr:col>
      <xdr:colOff>247650</xdr:colOff>
      <xdr:row>7</xdr:row>
      <xdr:rowOff>161925</xdr:rowOff>
    </xdr:from>
    <xdr:to>
      <xdr:col>5</xdr:col>
      <xdr:colOff>542925</xdr:colOff>
      <xdr:row>23</xdr:row>
      <xdr:rowOff>47625</xdr:rowOff>
    </xdr:to>
    <xdr:sp>
      <xdr:nvSpPr>
        <xdr:cNvPr id="2" name="Text Box 2"/>
        <xdr:cNvSpPr txBox="1">
          <a:spLocks noChangeArrowheads="1"/>
        </xdr:cNvSpPr>
      </xdr:nvSpPr>
      <xdr:spPr>
        <a:xfrm>
          <a:off x="247650" y="1428750"/>
          <a:ext cx="7067550" cy="289560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200" b="0" i="0" u="none" baseline="0">
              <a:solidFill>
                <a:srgbClr val="FF0000"/>
              </a:solidFill>
              <a:latin typeface="Arial"/>
              <a:ea typeface="Arial"/>
              <a:cs typeface="Arial"/>
            </a:rPr>
            <a:t>Answer:  </a:t>
          </a:r>
          <a:r>
            <a:rPr lang="en-US" cap="none" sz="1200" b="0" i="1" u="none" baseline="0">
              <a:solidFill>
                <a:srgbClr val="000000"/>
              </a:solidFill>
              <a:latin typeface="Arial"/>
              <a:ea typeface="Arial"/>
              <a:cs typeface="Arial"/>
            </a:rPr>
            <a:t>An increase in relative strength, as in part (b) above, is regarded as a bullish signal.  However, in our sample, the Fidelity Banking Fund is more likely to under perform the S&amp;P 500 index than it is to outperform the index following such a signal.  A decrease in relative strength, as in part (c), is regarded as a bearish signal.  In our sample, contrary to the bearish signal, the Fidelity Banking Fund is actually more likely to outperform the index increase than it is to under perform following such a signal.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PageLayoutView="0" workbookViewId="0" topLeftCell="A1">
      <selection activeCell="A1" sqref="A1"/>
    </sheetView>
  </sheetViews>
  <sheetFormatPr defaultColWidth="0" defaultRowHeight="12.75" zeroHeight="1"/>
  <cols>
    <col min="1" max="1" width="8.28125" style="1" customWidth="1"/>
    <col min="2" max="7" width="14.7109375" style="1" customWidth="1"/>
    <col min="8" max="16384" width="14.7109375" style="1" hidden="1" customWidth="1"/>
  </cols>
  <sheetData>
    <row r="1" spans="1:7" ht="18">
      <c r="A1" s="2" t="s">
        <v>33</v>
      </c>
      <c r="B1" s="2"/>
      <c r="C1" s="2"/>
      <c r="D1" s="2"/>
      <c r="E1" s="2"/>
      <c r="F1" s="2"/>
      <c r="G1" s="2"/>
    </row>
    <row r="2" spans="1:7" ht="18">
      <c r="A2" s="2" t="s">
        <v>0</v>
      </c>
      <c r="B2" s="2"/>
      <c r="C2" s="2"/>
      <c r="D2" s="2"/>
      <c r="E2" s="2"/>
      <c r="F2" s="2"/>
      <c r="G2" s="2"/>
    </row>
    <row r="3" spans="1:7" ht="18">
      <c r="A3" s="2" t="s">
        <v>2</v>
      </c>
      <c r="B3" s="2"/>
      <c r="C3" s="2"/>
      <c r="D3" s="2"/>
      <c r="E3" s="2"/>
      <c r="F3" s="2"/>
      <c r="G3" s="2"/>
    </row>
    <row r="4" ht="18">
      <c r="D4" s="21" t="s">
        <v>24</v>
      </c>
    </row>
    <row r="5" spans="2:7" ht="18">
      <c r="B5" s="22" t="s">
        <v>25</v>
      </c>
      <c r="C5" s="22"/>
      <c r="D5" s="22"/>
      <c r="E5" s="22"/>
      <c r="F5" s="22"/>
      <c r="G5" s="22"/>
    </row>
    <row r="6" spans="2:4" ht="18">
      <c r="B6" s="22" t="s">
        <v>26</v>
      </c>
      <c r="C6" s="22"/>
      <c r="D6" s="22"/>
    </row>
    <row r="7" spans="2:7" ht="18">
      <c r="B7" s="22" t="s">
        <v>27</v>
      </c>
      <c r="C7" s="22"/>
      <c r="D7" s="22"/>
      <c r="E7" s="22"/>
      <c r="F7" s="22"/>
      <c r="G7" s="22"/>
    </row>
    <row r="8" spans="2:4" ht="18">
      <c r="B8" s="22" t="s">
        <v>28</v>
      </c>
      <c r="C8" s="22"/>
      <c r="D8" s="22"/>
    </row>
    <row r="9" ht="18"/>
    <row r="10" spans="2:4" ht="18">
      <c r="B10" s="22" t="s">
        <v>29</v>
      </c>
      <c r="C10" s="22"/>
      <c r="D10" s="22"/>
    </row>
    <row r="11" spans="2:4" ht="18">
      <c r="B11" s="22" t="s">
        <v>30</v>
      </c>
      <c r="C11" s="22"/>
      <c r="D11" s="22"/>
    </row>
    <row r="12" spans="2:4" ht="18">
      <c r="B12" s="22" t="s">
        <v>31</v>
      </c>
      <c r="C12" s="22"/>
      <c r="D12" s="22"/>
    </row>
    <row r="13" spans="2:4" ht="18">
      <c r="B13" s="22" t="s">
        <v>32</v>
      </c>
      <c r="C13" s="22"/>
      <c r="D13" s="22"/>
    </row>
    <row r="14" ht="18"/>
    <row r="15" ht="18"/>
    <row r="16" spans="1:7" ht="18">
      <c r="A16" s="23" t="s">
        <v>34</v>
      </c>
      <c r="B16" s="23"/>
      <c r="C16" s="23"/>
      <c r="D16" s="23"/>
      <c r="E16" s="23"/>
      <c r="F16" s="23"/>
      <c r="G16" s="23"/>
    </row>
    <row r="17" ht="18"/>
    <row r="18" ht="18" hidden="1"/>
    <row r="19" ht="18" hidden="1"/>
    <row r="20" ht="18" hidden="1"/>
  </sheetData>
  <sheetProtection/>
  <mergeCells count="11">
    <mergeCell ref="B10:D10"/>
    <mergeCell ref="B11:D11"/>
    <mergeCell ref="B12:D12"/>
    <mergeCell ref="B13:D13"/>
    <mergeCell ref="A16:G16"/>
    <mergeCell ref="B5:D5"/>
    <mergeCell ref="E5:G5"/>
    <mergeCell ref="B7:D7"/>
    <mergeCell ref="E7:G7"/>
    <mergeCell ref="B6:D6"/>
    <mergeCell ref="B8:D8"/>
  </mergeCells>
  <hyperlinks>
    <hyperlink ref="B5:D5" location="'Problem 23 a'!A1" tooltip="Problem 16 part a" display="Problem 23 part a"/>
    <hyperlink ref="B6:D6" location="'Problem 23 b'!A1" tooltip="Problem 16 part b" display="Problem 23 part b"/>
    <hyperlink ref="B7:D7" location="'Problem 23 c'!A1" tooltip="Problem 16 part c" display="Problem 23 part c"/>
    <hyperlink ref="B8:D8" location="'Problem 23 d'!A1" tooltip="Problem 16 part d" display="Problem 23 part d"/>
    <hyperlink ref="B10:D10" location="'Problem 24 a'!A1" tooltip="Problem 17 part a" display="Problem 24 part a"/>
    <hyperlink ref="B11:D11" location="'Problem 24 b'!A1" tooltip="Problem 17 part b" display="Problem 24 part b"/>
    <hyperlink ref="B12:D12" location="'Problem 24 c'!A1" tooltip="Problem 17 part c" display="Problem 24 part c"/>
    <hyperlink ref="B13:D13" location="'Problem 24 d'!A1" tooltip="Problem 17 part d" display="Problem 24 part d"/>
  </hyperlink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0:H272"/>
  <sheetViews>
    <sheetView zoomScalePageLayoutView="0" workbookViewId="0" topLeftCell="A1">
      <selection activeCell="A1" sqref="A1"/>
    </sheetView>
  </sheetViews>
  <sheetFormatPr defaultColWidth="0" defaultRowHeight="12.75"/>
  <cols>
    <col min="1" max="1" width="14.57421875" style="3" customWidth="1"/>
    <col min="2" max="2" width="17.28125" style="3" bestFit="1" customWidth="1"/>
    <col min="3" max="3" width="24.421875" style="3" customWidth="1"/>
    <col min="4" max="4" width="18.421875" style="3" customWidth="1"/>
    <col min="5" max="7" width="12.7109375" style="3" customWidth="1"/>
    <col min="8" max="8" width="16.28125" style="3" bestFit="1" customWidth="1"/>
    <col min="9" max="16384" width="12.7109375" style="3" hidden="1" customWidth="1"/>
  </cols>
  <sheetData>
    <row r="10" ht="15">
      <c r="H10" s="24" t="s">
        <v>1</v>
      </c>
    </row>
    <row r="11" spans="1:8" ht="78.75">
      <c r="A11" s="9" t="s">
        <v>3</v>
      </c>
      <c r="B11" s="9" t="s">
        <v>11</v>
      </c>
      <c r="C11" s="9" t="s">
        <v>12</v>
      </c>
      <c r="D11" s="9" t="s">
        <v>13</v>
      </c>
      <c r="E11" s="9" t="s">
        <v>14</v>
      </c>
      <c r="F11" s="9" t="s">
        <v>5</v>
      </c>
      <c r="H11" s="24"/>
    </row>
    <row r="12" spans="1:6" ht="15">
      <c r="A12" s="10">
        <v>36679</v>
      </c>
      <c r="B12" s="11">
        <v>7.201637131536542</v>
      </c>
      <c r="C12" s="12">
        <f>100+B12</f>
        <v>107.20163713153654</v>
      </c>
      <c r="D12"/>
      <c r="E12"/>
      <c r="F12"/>
    </row>
    <row r="13" spans="1:6" ht="15">
      <c r="A13" s="10">
        <v>36686</v>
      </c>
      <c r="B13" s="11">
        <v>-1.3748426140286707</v>
      </c>
      <c r="C13" s="12">
        <f>+C12+B13</f>
        <v>105.82679451750788</v>
      </c>
      <c r="D13"/>
      <c r="E13"/>
      <c r="F13"/>
    </row>
    <row r="14" spans="1:6" ht="15">
      <c r="A14" s="10">
        <v>36693</v>
      </c>
      <c r="B14" s="11">
        <v>0.5154603795600288</v>
      </c>
      <c r="C14" s="12">
        <f aca="true" t="shared" si="0" ref="C14:C77">+C13+B14</f>
        <v>106.3422548970679</v>
      </c>
      <c r="D14"/>
      <c r="E14"/>
      <c r="F14"/>
    </row>
    <row r="15" spans="1:6" ht="15">
      <c r="A15" s="10">
        <v>36700</v>
      </c>
      <c r="B15" s="11">
        <v>-1.5691790830749897</v>
      </c>
      <c r="C15" s="12">
        <f t="shared" si="0"/>
        <v>104.77307581399292</v>
      </c>
      <c r="D15"/>
      <c r="E15"/>
      <c r="F15"/>
    </row>
    <row r="16" spans="1:6" ht="15">
      <c r="A16" s="10">
        <v>36707</v>
      </c>
      <c r="B16" s="11">
        <v>0.9101756528012706</v>
      </c>
      <c r="C16" s="12">
        <f t="shared" si="0"/>
        <v>105.68325146679419</v>
      </c>
      <c r="D16"/>
      <c r="E16"/>
      <c r="F16"/>
    </row>
    <row r="17" spans="1:6" ht="15">
      <c r="A17" s="10">
        <v>36714</v>
      </c>
      <c r="B17" s="11">
        <v>1.670562353911742</v>
      </c>
      <c r="C17" s="12">
        <f t="shared" si="0"/>
        <v>107.35381382070594</v>
      </c>
      <c r="D17"/>
      <c r="E17"/>
      <c r="F17"/>
    </row>
    <row r="18" spans="1:6" ht="15">
      <c r="A18" s="10">
        <v>36721</v>
      </c>
      <c r="B18" s="11">
        <v>2.1015619717357437</v>
      </c>
      <c r="C18" s="12">
        <f t="shared" si="0"/>
        <v>109.45537579244169</v>
      </c>
      <c r="D18"/>
      <c r="E18"/>
      <c r="F18"/>
    </row>
    <row r="19" spans="1:6" ht="15">
      <c r="A19" s="10">
        <v>36728</v>
      </c>
      <c r="B19" s="11">
        <v>-1.9728738128981793</v>
      </c>
      <c r="C19" s="12">
        <f t="shared" si="0"/>
        <v>107.4825019795435</v>
      </c>
      <c r="D19"/>
      <c r="E19"/>
      <c r="F19"/>
    </row>
    <row r="20" spans="1:6" ht="15">
      <c r="A20" s="10">
        <v>36735</v>
      </c>
      <c r="B20" s="11">
        <v>-4.073801336314931</v>
      </c>
      <c r="C20" s="12">
        <f t="shared" si="0"/>
        <v>103.40870064322857</v>
      </c>
      <c r="D20"/>
      <c r="E20"/>
      <c r="F20"/>
    </row>
    <row r="21" spans="1:6" ht="15">
      <c r="A21" s="10">
        <v>36742</v>
      </c>
      <c r="B21" s="11">
        <v>3.0312207283662795</v>
      </c>
      <c r="C21" s="12">
        <f t="shared" si="0"/>
        <v>106.43992137159485</v>
      </c>
      <c r="D21"/>
      <c r="E21"/>
      <c r="F21"/>
    </row>
    <row r="22" spans="1:6" ht="15">
      <c r="A22" s="10">
        <v>36749</v>
      </c>
      <c r="B22" s="11">
        <v>0.6090516976205107</v>
      </c>
      <c r="C22" s="12">
        <f t="shared" si="0"/>
        <v>107.04897306921536</v>
      </c>
      <c r="D22"/>
      <c r="E22"/>
      <c r="F22"/>
    </row>
    <row r="23" spans="1:6" ht="15">
      <c r="A23" s="10">
        <v>36756</v>
      </c>
      <c r="B23" s="11">
        <v>1.3506902924230957</v>
      </c>
      <c r="C23" s="12">
        <f t="shared" si="0"/>
        <v>108.39966336163846</v>
      </c>
      <c r="D23"/>
      <c r="E23"/>
      <c r="F23"/>
    </row>
    <row r="24" spans="1:6" ht="15">
      <c r="A24" s="10">
        <v>36763</v>
      </c>
      <c r="B24" s="11">
        <v>0.9874507280186684</v>
      </c>
      <c r="C24" s="12">
        <f t="shared" si="0"/>
        <v>109.38711408965713</v>
      </c>
      <c r="D24"/>
      <c r="E24"/>
      <c r="F24"/>
    </row>
    <row r="25" spans="1:6" ht="15">
      <c r="A25" s="10">
        <v>36770</v>
      </c>
      <c r="B25" s="11">
        <v>0.9505791762089544</v>
      </c>
      <c r="C25" s="12">
        <f t="shared" si="0"/>
        <v>110.33769326586608</v>
      </c>
      <c r="D25"/>
      <c r="E25"/>
      <c r="F25"/>
    </row>
    <row r="26" spans="1:6" ht="15">
      <c r="A26" s="10">
        <v>36777</v>
      </c>
      <c r="B26" s="11">
        <v>-1.7274144019148174</v>
      </c>
      <c r="C26" s="12">
        <f t="shared" si="0"/>
        <v>108.61027886395127</v>
      </c>
      <c r="D26"/>
      <c r="E26"/>
      <c r="F26"/>
    </row>
    <row r="27" spans="1:6" ht="15">
      <c r="A27" s="10">
        <v>36784</v>
      </c>
      <c r="B27" s="11">
        <v>-1.9197055871528979</v>
      </c>
      <c r="C27" s="12">
        <f t="shared" si="0"/>
        <v>106.69057327679836</v>
      </c>
      <c r="D27"/>
      <c r="E27"/>
      <c r="F27"/>
    </row>
    <row r="28" spans="1:6" ht="15">
      <c r="A28" s="10">
        <v>36791</v>
      </c>
      <c r="B28" s="11">
        <v>-1.1659082691481082</v>
      </c>
      <c r="C28" s="12">
        <f t="shared" si="0"/>
        <v>105.52466500765026</v>
      </c>
      <c r="D28"/>
      <c r="E28"/>
      <c r="F28"/>
    </row>
    <row r="29" spans="1:6" ht="15">
      <c r="A29" s="10">
        <v>36798</v>
      </c>
      <c r="B29" s="11">
        <v>-0.842812965928541</v>
      </c>
      <c r="C29" s="12">
        <f t="shared" si="0"/>
        <v>104.68185204172171</v>
      </c>
      <c r="D29"/>
      <c r="E29"/>
      <c r="F29"/>
    </row>
    <row r="30" spans="1:6" ht="15">
      <c r="A30" s="10">
        <v>36805</v>
      </c>
      <c r="B30" s="11">
        <v>-1.9157541541653056</v>
      </c>
      <c r="C30" s="12">
        <f t="shared" si="0"/>
        <v>102.76609788755641</v>
      </c>
      <c r="D30"/>
      <c r="E30"/>
      <c r="F30"/>
    </row>
    <row r="31" spans="1:6" ht="15">
      <c r="A31" s="10">
        <v>36812</v>
      </c>
      <c r="B31" s="11">
        <v>-2.4712737492813996</v>
      </c>
      <c r="C31" s="12">
        <f t="shared" si="0"/>
        <v>100.29482413827502</v>
      </c>
      <c r="D31"/>
      <c r="E31"/>
      <c r="F31"/>
    </row>
    <row r="32" spans="1:6" ht="15">
      <c r="A32" s="10">
        <v>36819</v>
      </c>
      <c r="B32" s="11">
        <v>1.656272513590018</v>
      </c>
      <c r="C32" s="12">
        <f t="shared" si="0"/>
        <v>101.95109665186504</v>
      </c>
      <c r="D32"/>
      <c r="E32"/>
      <c r="F32"/>
    </row>
    <row r="33" spans="1:6" ht="15">
      <c r="A33" s="10">
        <v>36826</v>
      </c>
      <c r="B33" s="11">
        <v>-1.242009263169963</v>
      </c>
      <c r="C33" s="12">
        <f t="shared" si="0"/>
        <v>100.70908738869508</v>
      </c>
      <c r="D33"/>
      <c r="E33"/>
      <c r="F33"/>
    </row>
    <row r="34" spans="1:6" ht="15">
      <c r="A34" s="10">
        <v>36833</v>
      </c>
      <c r="B34" s="11">
        <v>3.414807405152298</v>
      </c>
      <c r="C34" s="12">
        <f t="shared" si="0"/>
        <v>104.12389479384738</v>
      </c>
      <c r="D34"/>
      <c r="E34"/>
      <c r="F34"/>
    </row>
    <row r="35" spans="1:6" ht="15">
      <c r="A35" s="10">
        <v>36840</v>
      </c>
      <c r="B35" s="11">
        <v>-4.255304235678392</v>
      </c>
      <c r="C35" s="12">
        <f t="shared" si="0"/>
        <v>99.86859055816899</v>
      </c>
      <c r="D35"/>
      <c r="E35"/>
      <c r="F35"/>
    </row>
    <row r="36" spans="1:6" ht="15">
      <c r="A36" s="10">
        <v>36847</v>
      </c>
      <c r="B36" s="11">
        <v>0.12738107439347335</v>
      </c>
      <c r="C36" s="12">
        <f t="shared" si="0"/>
        <v>99.99597163256246</v>
      </c>
      <c r="D36"/>
      <c r="E36"/>
      <c r="F36"/>
    </row>
    <row r="37" spans="1:6" ht="15">
      <c r="A37" s="10">
        <v>36854</v>
      </c>
      <c r="B37" s="11">
        <v>-1.8973181645365989</v>
      </c>
      <c r="C37" s="12">
        <f t="shared" si="0"/>
        <v>98.09865346802586</v>
      </c>
      <c r="D37" s="12">
        <f>AVERAGE(C12:C37)</f>
        <v>105.09447526653497</v>
      </c>
      <c r="E37" s="13"/>
      <c r="F37" s="13" t="str">
        <f>IF(B38&lt;=0,"Down","Up")</f>
        <v>Down</v>
      </c>
    </row>
    <row r="38" spans="1:6" ht="15">
      <c r="A38" s="10">
        <v>36861</v>
      </c>
      <c r="B38" s="11">
        <v>-1.9779843043144507</v>
      </c>
      <c r="C38" s="12">
        <f t="shared" si="0"/>
        <v>96.12066916371141</v>
      </c>
      <c r="D38" s="12">
        <f aca="true" t="shared" si="1" ref="D38:D101">AVERAGE(C13:C38)</f>
        <v>104.66828419084938</v>
      </c>
      <c r="E38" s="13"/>
      <c r="F38" s="13" t="str">
        <f aca="true" t="shared" si="2" ref="F38:F101">IF(B39&lt;=0,"Down","Up")</f>
        <v>Up</v>
      </c>
    </row>
    <row r="39" spans="1:6" ht="15">
      <c r="A39" s="10">
        <v>36868</v>
      </c>
      <c r="B39" s="11">
        <v>4.155927100203005</v>
      </c>
      <c r="C39" s="12">
        <f t="shared" si="0"/>
        <v>100.27659626391441</v>
      </c>
      <c r="D39" s="12">
        <f t="shared" si="1"/>
        <v>104.45481502724965</v>
      </c>
      <c r="E39" s="13"/>
      <c r="F39" s="13" t="str">
        <f t="shared" si="2"/>
        <v>Down</v>
      </c>
    </row>
    <row r="40" spans="1:6" ht="15">
      <c r="A40" s="10">
        <v>36875</v>
      </c>
      <c r="B40" s="11">
        <v>-4.214936965741778</v>
      </c>
      <c r="C40" s="12">
        <f t="shared" si="0"/>
        <v>96.06165929817263</v>
      </c>
      <c r="D40" s="12">
        <f t="shared" si="1"/>
        <v>104.0594075042152</v>
      </c>
      <c r="E40" s="13"/>
      <c r="F40" s="13" t="str">
        <f t="shared" si="2"/>
        <v>Down</v>
      </c>
    </row>
    <row r="41" spans="1:6" ht="15">
      <c r="A41" s="10">
        <v>36882</v>
      </c>
      <c r="B41" s="11">
        <v>-0.4725069542354188</v>
      </c>
      <c r="C41" s="12">
        <f t="shared" si="0"/>
        <v>95.58915234393722</v>
      </c>
      <c r="D41" s="12">
        <f t="shared" si="1"/>
        <v>103.70617967844383</v>
      </c>
      <c r="E41" s="13"/>
      <c r="F41" s="13" t="str">
        <f t="shared" si="2"/>
        <v>Up</v>
      </c>
    </row>
    <row r="42" spans="1:6" ht="15">
      <c r="A42" s="10">
        <v>36889</v>
      </c>
      <c r="B42" s="11">
        <v>1.0972855009762972</v>
      </c>
      <c r="C42" s="12">
        <f t="shared" si="0"/>
        <v>96.68643784491351</v>
      </c>
      <c r="D42" s="12">
        <f t="shared" si="1"/>
        <v>103.36014838529458</v>
      </c>
      <c r="E42" s="13"/>
      <c r="F42" s="13" t="str">
        <f t="shared" si="2"/>
        <v>Down</v>
      </c>
    </row>
    <row r="43" spans="1:6" ht="15">
      <c r="A43" s="10">
        <v>36896</v>
      </c>
      <c r="B43" s="11">
        <v>-1.6610113006332083</v>
      </c>
      <c r="C43" s="12">
        <f t="shared" si="0"/>
        <v>95.02542654428031</v>
      </c>
      <c r="D43" s="12">
        <f t="shared" si="1"/>
        <v>102.88597964389359</v>
      </c>
      <c r="E43" s="13"/>
      <c r="F43" s="13" t="str">
        <f t="shared" si="2"/>
        <v>Up</v>
      </c>
    </row>
    <row r="44" spans="1:6" ht="15">
      <c r="A44" s="10">
        <v>36903</v>
      </c>
      <c r="B44" s="11">
        <v>1.5558208495398018</v>
      </c>
      <c r="C44" s="12">
        <f t="shared" si="0"/>
        <v>96.5812473938201</v>
      </c>
      <c r="D44" s="12">
        <f t="shared" si="1"/>
        <v>102.39082085933121</v>
      </c>
      <c r="E44" s="13"/>
      <c r="F44" s="13" t="str">
        <f t="shared" si="2"/>
        <v>Up</v>
      </c>
    </row>
    <row r="45" spans="1:6" ht="15">
      <c r="A45" s="10">
        <v>36910</v>
      </c>
      <c r="B45" s="11">
        <v>1.8194228508588983</v>
      </c>
      <c r="C45" s="12">
        <f t="shared" si="0"/>
        <v>98.400670244679</v>
      </c>
      <c r="D45" s="12">
        <f t="shared" si="1"/>
        <v>102.04151963875951</v>
      </c>
      <c r="E45" s="13"/>
      <c r="F45" s="13" t="str">
        <f t="shared" si="2"/>
        <v>Up</v>
      </c>
    </row>
    <row r="46" spans="1:6" ht="15">
      <c r="A46" s="10">
        <v>36917</v>
      </c>
      <c r="B46" s="11">
        <v>0.9243672441789474</v>
      </c>
      <c r="C46" s="12">
        <f t="shared" si="0"/>
        <v>99.32503748885796</v>
      </c>
      <c r="D46" s="12">
        <f t="shared" si="1"/>
        <v>101.8844556712837</v>
      </c>
      <c r="E46" s="13"/>
      <c r="F46" s="13" t="str">
        <f t="shared" si="2"/>
        <v>Down</v>
      </c>
    </row>
    <row r="47" spans="1:6" ht="15">
      <c r="A47" s="10">
        <v>36924</v>
      </c>
      <c r="B47" s="11">
        <v>-0.4044429683752182</v>
      </c>
      <c r="C47" s="12">
        <f t="shared" si="0"/>
        <v>98.92059452048274</v>
      </c>
      <c r="D47" s="12">
        <f t="shared" si="1"/>
        <v>101.59525079239476</v>
      </c>
      <c r="E47" s="13"/>
      <c r="F47" s="13" t="str">
        <f t="shared" si="2"/>
        <v>Down</v>
      </c>
    </row>
    <row r="48" spans="1:6" ht="15">
      <c r="A48" s="10">
        <v>36931</v>
      </c>
      <c r="B48" s="11">
        <v>-2.5721209067263495</v>
      </c>
      <c r="C48" s="12">
        <f t="shared" si="0"/>
        <v>96.34847361375638</v>
      </c>
      <c r="D48" s="12">
        <f t="shared" si="1"/>
        <v>101.18369312103096</v>
      </c>
      <c r="E48" s="13"/>
      <c r="F48" s="13" t="str">
        <f t="shared" si="2"/>
        <v>Down</v>
      </c>
    </row>
    <row r="49" spans="1:6" ht="15">
      <c r="A49" s="10">
        <v>36938</v>
      </c>
      <c r="B49" s="11">
        <v>-1.0062673035382885</v>
      </c>
      <c r="C49" s="12">
        <f t="shared" si="0"/>
        <v>95.34220631021809</v>
      </c>
      <c r="D49" s="12">
        <f t="shared" si="1"/>
        <v>100.68148323443786</v>
      </c>
      <c r="E49" s="13"/>
      <c r="F49" s="13" t="str">
        <f t="shared" si="2"/>
        <v>Down</v>
      </c>
    </row>
    <row r="50" spans="1:6" ht="15">
      <c r="A50" s="10">
        <v>36945</v>
      </c>
      <c r="B50" s="11">
        <v>-4.277273670218906</v>
      </c>
      <c r="C50" s="12">
        <f t="shared" si="0"/>
        <v>91.06493263999918</v>
      </c>
      <c r="D50" s="12">
        <f t="shared" si="1"/>
        <v>99.97678394791257</v>
      </c>
      <c r="E50" s="13"/>
      <c r="F50" s="13" t="str">
        <f t="shared" si="2"/>
        <v>Down</v>
      </c>
    </row>
    <row r="51" spans="1:6" ht="15">
      <c r="A51" s="10">
        <v>36952</v>
      </c>
      <c r="B51" s="11">
        <v>-0.9375050166150145</v>
      </c>
      <c r="C51" s="12">
        <f t="shared" si="0"/>
        <v>90.12742762338416</v>
      </c>
      <c r="D51" s="12">
        <f t="shared" si="1"/>
        <v>99.19946603858635</v>
      </c>
      <c r="E51" s="13"/>
      <c r="F51" s="13" t="str">
        <f t="shared" si="2"/>
        <v>Down</v>
      </c>
    </row>
    <row r="52" spans="1:6" ht="15">
      <c r="A52" s="10">
        <v>36959</v>
      </c>
      <c r="B52" s="11">
        <v>-0.06157934823121103</v>
      </c>
      <c r="C52" s="12">
        <f t="shared" si="0"/>
        <v>90.06584827515296</v>
      </c>
      <c r="D52" s="12">
        <f t="shared" si="1"/>
        <v>98.48621870824793</v>
      </c>
      <c r="E52" s="13"/>
      <c r="F52" s="13" t="str">
        <f t="shared" si="2"/>
        <v>Down</v>
      </c>
    </row>
    <row r="53" spans="1:6" ht="15">
      <c r="A53" s="10">
        <v>36966</v>
      </c>
      <c r="B53" s="11">
        <v>-6.720338570803142</v>
      </c>
      <c r="C53" s="12">
        <f t="shared" si="0"/>
        <v>83.34550970434982</v>
      </c>
      <c r="D53" s="12">
        <f t="shared" si="1"/>
        <v>97.58833164776918</v>
      </c>
      <c r="E53" s="13"/>
      <c r="F53" s="13" t="str">
        <f t="shared" si="2"/>
        <v>Down</v>
      </c>
    </row>
    <row r="54" spans="1:6" ht="15">
      <c r="A54" s="10">
        <v>36973</v>
      </c>
      <c r="B54" s="11">
        <v>-0.9300061710689866</v>
      </c>
      <c r="C54" s="12">
        <f t="shared" si="0"/>
        <v>82.41550353328084</v>
      </c>
      <c r="D54" s="12">
        <f t="shared" si="1"/>
        <v>96.69951774490882</v>
      </c>
      <c r="E54" s="13"/>
      <c r="F54" s="13" t="str">
        <f t="shared" si="2"/>
        <v>Up</v>
      </c>
    </row>
    <row r="55" spans="1:6" ht="15">
      <c r="A55" s="10">
        <v>36980</v>
      </c>
      <c r="B55" s="11">
        <v>1.7985138134634093</v>
      </c>
      <c r="C55" s="12">
        <f t="shared" si="0"/>
        <v>84.21401734674426</v>
      </c>
      <c r="D55" s="12">
        <f t="shared" si="1"/>
        <v>95.91229333356351</v>
      </c>
      <c r="E55" s="13"/>
      <c r="F55" s="13" t="str">
        <f t="shared" si="2"/>
        <v>Down</v>
      </c>
    </row>
    <row r="56" spans="1:6" ht="15">
      <c r="A56" s="10">
        <v>36987</v>
      </c>
      <c r="B56" s="11">
        <v>-2.749217894909195</v>
      </c>
      <c r="C56" s="12">
        <f t="shared" si="0"/>
        <v>81.46479945183506</v>
      </c>
      <c r="D56" s="12">
        <f t="shared" si="1"/>
        <v>95.0930126244973</v>
      </c>
      <c r="E56" s="13"/>
      <c r="F56" s="13" t="str">
        <f t="shared" si="2"/>
        <v>Up</v>
      </c>
    </row>
    <row r="57" spans="1:6" ht="15">
      <c r="A57" s="10">
        <v>36993</v>
      </c>
      <c r="B57" s="11">
        <v>4.880231826520021</v>
      </c>
      <c r="C57" s="12">
        <f t="shared" si="0"/>
        <v>86.34503127835508</v>
      </c>
      <c r="D57" s="12">
        <f t="shared" si="1"/>
        <v>94.55648212988503</v>
      </c>
      <c r="E57" s="13"/>
      <c r="F57" s="13" t="str">
        <f t="shared" si="2"/>
        <v>Up</v>
      </c>
    </row>
    <row r="58" spans="1:6" ht="15">
      <c r="A58" s="10">
        <v>37001</v>
      </c>
      <c r="B58" s="11">
        <v>5.025771018166458</v>
      </c>
      <c r="C58" s="12">
        <f t="shared" si="0"/>
        <v>91.37080229652153</v>
      </c>
      <c r="D58" s="12">
        <f t="shared" si="1"/>
        <v>94.14954773160255</v>
      </c>
      <c r="E58" s="13"/>
      <c r="F58" s="13" t="str">
        <f t="shared" si="2"/>
        <v>Up</v>
      </c>
    </row>
    <row r="59" spans="1:6" ht="15">
      <c r="A59" s="10">
        <v>37008</v>
      </c>
      <c r="B59" s="11">
        <v>0.8101498012839992</v>
      </c>
      <c r="C59" s="12">
        <f t="shared" si="0"/>
        <v>92.18095209780553</v>
      </c>
      <c r="D59" s="12">
        <f t="shared" si="1"/>
        <v>93.8215425281068</v>
      </c>
      <c r="E59" s="13"/>
      <c r="F59" s="13" t="str">
        <f t="shared" si="2"/>
        <v>Up</v>
      </c>
    </row>
    <row r="60" spans="1:6" ht="15">
      <c r="A60" s="10">
        <v>37015</v>
      </c>
      <c r="B60" s="11">
        <v>1.082159530744975</v>
      </c>
      <c r="C60" s="12">
        <f t="shared" si="0"/>
        <v>93.2631116285505</v>
      </c>
      <c r="D60" s="12">
        <f t="shared" si="1"/>
        <v>93.40382009867231</v>
      </c>
      <c r="E60" s="13"/>
      <c r="F60" s="13" t="str">
        <f t="shared" si="2"/>
        <v>Down</v>
      </c>
    </row>
    <row r="61" spans="1:6" ht="15">
      <c r="A61" s="10">
        <v>37022</v>
      </c>
      <c r="B61" s="11">
        <v>-1.653231855109294</v>
      </c>
      <c r="C61" s="12">
        <f t="shared" si="0"/>
        <v>91.60987977344121</v>
      </c>
      <c r="D61" s="12">
        <f t="shared" si="1"/>
        <v>93.08617737618277</v>
      </c>
      <c r="E61" s="13"/>
      <c r="F61" s="13" t="str">
        <f t="shared" si="2"/>
        <v>Up</v>
      </c>
    </row>
    <row r="62" spans="1:6" ht="15">
      <c r="A62" s="10">
        <v>37029</v>
      </c>
      <c r="B62" s="11">
        <v>3.716072475053589</v>
      </c>
      <c r="C62" s="12">
        <f t="shared" si="0"/>
        <v>95.3259522484948</v>
      </c>
      <c r="D62" s="12">
        <f t="shared" si="1"/>
        <v>92.90656124602634</v>
      </c>
      <c r="E62" s="8" t="s">
        <v>15</v>
      </c>
      <c r="F62" s="13" t="str">
        <f t="shared" si="2"/>
        <v>Down</v>
      </c>
    </row>
    <row r="63" spans="1:6" ht="15">
      <c r="A63" s="10">
        <v>37036</v>
      </c>
      <c r="B63" s="11">
        <v>-1.0890430044273813</v>
      </c>
      <c r="C63" s="12">
        <f t="shared" si="0"/>
        <v>94.23690924406742</v>
      </c>
      <c r="D63" s="12">
        <f t="shared" si="1"/>
        <v>92.75803262202793</v>
      </c>
      <c r="E63" s="13"/>
      <c r="F63" s="13" t="str">
        <f t="shared" si="2"/>
        <v>Down</v>
      </c>
    </row>
    <row r="64" spans="1:6" ht="15">
      <c r="A64" s="10">
        <v>37043</v>
      </c>
      <c r="B64" s="11">
        <v>-1.3475338252901259</v>
      </c>
      <c r="C64" s="12">
        <f t="shared" si="0"/>
        <v>92.88937541877729</v>
      </c>
      <c r="D64" s="12">
        <f t="shared" si="1"/>
        <v>92.63375209337664</v>
      </c>
      <c r="E64" s="8" t="s">
        <v>15</v>
      </c>
      <c r="F64" s="13" t="str">
        <f t="shared" si="2"/>
        <v>Up</v>
      </c>
    </row>
    <row r="65" spans="1:6" ht="15">
      <c r="A65" s="10">
        <v>37050</v>
      </c>
      <c r="B65" s="11">
        <v>0.34029523983278853</v>
      </c>
      <c r="C65" s="12">
        <f t="shared" si="0"/>
        <v>93.22967065861008</v>
      </c>
      <c r="D65" s="12">
        <f t="shared" si="1"/>
        <v>92.36271649317261</v>
      </c>
      <c r="E65" s="8" t="s">
        <v>15</v>
      </c>
      <c r="F65" s="13" t="str">
        <f t="shared" si="2"/>
        <v>Down</v>
      </c>
    </row>
    <row r="66" spans="1:6" ht="15">
      <c r="A66" s="10">
        <v>37057</v>
      </c>
      <c r="B66" s="11">
        <v>-4.000126486213018</v>
      </c>
      <c r="C66" s="12">
        <f t="shared" si="0"/>
        <v>89.22954417239706</v>
      </c>
      <c r="D66" s="12">
        <f t="shared" si="1"/>
        <v>92.09994283448893</v>
      </c>
      <c r="E66" s="8" t="s">
        <v>15</v>
      </c>
      <c r="F66" s="13" t="str">
        <f t="shared" si="2"/>
        <v>Up</v>
      </c>
    </row>
    <row r="67" spans="1:6" ht="15">
      <c r="A67" s="10">
        <v>37064</v>
      </c>
      <c r="B67" s="11">
        <v>0.9050034586119526</v>
      </c>
      <c r="C67" s="12">
        <f t="shared" si="0"/>
        <v>90.13454763100901</v>
      </c>
      <c r="D67" s="12">
        <f t="shared" si="1"/>
        <v>91.89015034553016</v>
      </c>
      <c r="E67" s="13"/>
      <c r="F67" s="13" t="str">
        <f t="shared" si="2"/>
        <v>Down</v>
      </c>
    </row>
    <row r="68" spans="1:6" ht="15">
      <c r="A68" s="10">
        <v>37071</v>
      </c>
      <c r="B68" s="11">
        <v>-0.07916105602479018</v>
      </c>
      <c r="C68" s="12">
        <f t="shared" si="0"/>
        <v>90.05538657498423</v>
      </c>
      <c r="D68" s="12">
        <f t="shared" si="1"/>
        <v>91.63510991207134</v>
      </c>
      <c r="E68" s="13"/>
      <c r="F68" s="13" t="str">
        <f t="shared" si="2"/>
        <v>Down</v>
      </c>
    </row>
    <row r="69" spans="1:6" ht="15">
      <c r="A69" s="10">
        <v>37078</v>
      </c>
      <c r="B69" s="11">
        <v>-2.759764125516606</v>
      </c>
      <c r="C69" s="12">
        <f t="shared" si="0"/>
        <v>87.29562244946761</v>
      </c>
      <c r="D69" s="12">
        <f t="shared" si="1"/>
        <v>91.33780975457853</v>
      </c>
      <c r="E69" s="13"/>
      <c r="F69" s="13" t="str">
        <f t="shared" si="2"/>
        <v>Up</v>
      </c>
    </row>
    <row r="70" spans="1:6" ht="15">
      <c r="A70" s="10">
        <v>37085</v>
      </c>
      <c r="B70" s="11">
        <v>2.107358536523929</v>
      </c>
      <c r="C70" s="12">
        <f t="shared" si="0"/>
        <v>89.40298098599155</v>
      </c>
      <c r="D70" s="12">
        <f t="shared" si="1"/>
        <v>91.06172258504668</v>
      </c>
      <c r="E70" s="13"/>
      <c r="F70" s="13" t="str">
        <f t="shared" si="2"/>
        <v>Down</v>
      </c>
    </row>
    <row r="71" spans="1:6" ht="15">
      <c r="A71" s="10">
        <v>37092</v>
      </c>
      <c r="B71" s="11">
        <v>-0.39730850223744785</v>
      </c>
      <c r="C71" s="12">
        <f t="shared" si="0"/>
        <v>89.0056724837541</v>
      </c>
      <c r="D71" s="12">
        <f t="shared" si="1"/>
        <v>90.7003765173188</v>
      </c>
      <c r="E71" s="13"/>
      <c r="F71" s="13" t="str">
        <f t="shared" si="2"/>
        <v>Down</v>
      </c>
    </row>
    <row r="72" spans="1:6" ht="15">
      <c r="A72" s="10">
        <v>37099</v>
      </c>
      <c r="B72" s="11">
        <v>-0.4154106619317033</v>
      </c>
      <c r="C72" s="12">
        <f t="shared" si="0"/>
        <v>88.5902618218224</v>
      </c>
      <c r="D72" s="12">
        <f t="shared" si="1"/>
        <v>90.28750053012512</v>
      </c>
      <c r="E72" s="13"/>
      <c r="F72" s="13" t="str">
        <f t="shared" si="2"/>
        <v>Up</v>
      </c>
    </row>
    <row r="73" spans="1:6" ht="15">
      <c r="A73" s="10">
        <v>37106</v>
      </c>
      <c r="B73" s="11">
        <v>0.7074024315403493</v>
      </c>
      <c r="C73" s="12">
        <f t="shared" si="0"/>
        <v>89.29766425336274</v>
      </c>
      <c r="D73" s="12">
        <f t="shared" si="1"/>
        <v>89.91738782754358</v>
      </c>
      <c r="E73" s="13"/>
      <c r="F73" s="13" t="str">
        <f t="shared" si="2"/>
        <v>Down</v>
      </c>
    </row>
    <row r="74" spans="1:6" ht="15">
      <c r="A74" s="10">
        <v>37113</v>
      </c>
      <c r="B74" s="11">
        <v>-1.9920121875900532</v>
      </c>
      <c r="C74" s="12">
        <f t="shared" si="0"/>
        <v>87.30565206577269</v>
      </c>
      <c r="D74" s="12">
        <f t="shared" si="1"/>
        <v>89.56958699877495</v>
      </c>
      <c r="E74" s="13"/>
      <c r="F74" s="13" t="str">
        <f t="shared" si="2"/>
        <v>Down</v>
      </c>
    </row>
    <row r="75" spans="1:6" ht="15">
      <c r="A75" s="10">
        <v>37120</v>
      </c>
      <c r="B75" s="11">
        <v>-2.36858909726424</v>
      </c>
      <c r="C75" s="12">
        <f t="shared" si="0"/>
        <v>84.93706296850846</v>
      </c>
      <c r="D75" s="12">
        <f t="shared" si="1"/>
        <v>89.16938917793998</v>
      </c>
      <c r="E75" s="13"/>
      <c r="F75" s="13" t="str">
        <f t="shared" si="2"/>
        <v>Up</v>
      </c>
    </row>
    <row r="76" spans="1:6" ht="15">
      <c r="A76" s="10">
        <v>37127</v>
      </c>
      <c r="B76" s="11">
        <v>1.9759546287769991</v>
      </c>
      <c r="C76" s="12">
        <f t="shared" si="0"/>
        <v>86.91301759728546</v>
      </c>
      <c r="D76" s="12">
        <f t="shared" si="1"/>
        <v>89.00970013783561</v>
      </c>
      <c r="E76" s="13"/>
      <c r="F76" s="13" t="str">
        <f t="shared" si="2"/>
        <v>Down</v>
      </c>
    </row>
    <row r="77" spans="1:6" ht="15">
      <c r="A77" s="10">
        <v>37134</v>
      </c>
      <c r="B77" s="11">
        <v>-4.333589325951759</v>
      </c>
      <c r="C77" s="12">
        <f t="shared" si="0"/>
        <v>82.5794282713337</v>
      </c>
      <c r="D77" s="12">
        <f t="shared" si="1"/>
        <v>88.71939247044905</v>
      </c>
      <c r="E77" s="13"/>
      <c r="F77" s="13" t="str">
        <f t="shared" si="2"/>
        <v>Down</v>
      </c>
    </row>
    <row r="78" spans="1:6" ht="15">
      <c r="A78" s="10">
        <v>37141</v>
      </c>
      <c r="B78" s="11">
        <v>-4.216729300093503</v>
      </c>
      <c r="C78" s="12">
        <f aca="true" t="shared" si="3" ref="C78:C141">+C77+B78</f>
        <v>78.36269897124019</v>
      </c>
      <c r="D78" s="12">
        <f t="shared" si="1"/>
        <v>88.26927134337545</v>
      </c>
      <c r="E78" s="13"/>
      <c r="F78" s="13" t="str">
        <f t="shared" si="2"/>
        <v>Up</v>
      </c>
    </row>
    <row r="79" spans="1:6" ht="15">
      <c r="A79" s="10">
        <v>37144</v>
      </c>
      <c r="B79" s="11">
        <v>0.6225938956326393</v>
      </c>
      <c r="C79" s="12">
        <f t="shared" si="3"/>
        <v>78.98529286687283</v>
      </c>
      <c r="D79" s="12">
        <f t="shared" si="1"/>
        <v>88.10157069578018</v>
      </c>
      <c r="E79" s="13"/>
      <c r="F79" s="13" t="str">
        <f t="shared" si="2"/>
        <v>Down</v>
      </c>
    </row>
    <row r="80" spans="1:6" ht="15">
      <c r="A80" s="10">
        <v>37155</v>
      </c>
      <c r="B80" s="11">
        <v>-11.600490599886504</v>
      </c>
      <c r="C80" s="12">
        <f t="shared" si="3"/>
        <v>67.38480226698633</v>
      </c>
      <c r="D80" s="12">
        <f t="shared" si="1"/>
        <v>87.52346680092273</v>
      </c>
      <c r="E80" s="13"/>
      <c r="F80" s="13" t="str">
        <f t="shared" si="2"/>
        <v>Up</v>
      </c>
    </row>
    <row r="81" spans="1:6" ht="15">
      <c r="A81" s="10">
        <v>37162</v>
      </c>
      <c r="B81" s="11">
        <v>7.780078691240444</v>
      </c>
      <c r="C81" s="12">
        <f t="shared" si="3"/>
        <v>75.16488095822677</v>
      </c>
      <c r="D81" s="12">
        <f t="shared" si="1"/>
        <v>87.17542309367204</v>
      </c>
      <c r="E81" s="13"/>
      <c r="F81" s="13" t="str">
        <f t="shared" si="2"/>
        <v>Up</v>
      </c>
    </row>
    <row r="82" spans="1:6" ht="15">
      <c r="A82" s="10">
        <v>37169</v>
      </c>
      <c r="B82" s="11">
        <v>2.9242799777124517</v>
      </c>
      <c r="C82" s="12">
        <f t="shared" si="3"/>
        <v>78.08916093593922</v>
      </c>
      <c r="D82" s="12">
        <f t="shared" si="1"/>
        <v>87.04559084306067</v>
      </c>
      <c r="E82" s="13"/>
      <c r="F82" s="13" t="str">
        <f t="shared" si="2"/>
        <v>Up</v>
      </c>
    </row>
    <row r="83" spans="1:6" ht="15">
      <c r="A83" s="10">
        <v>37176</v>
      </c>
      <c r="B83" s="11">
        <v>1.8919524351770578</v>
      </c>
      <c r="C83" s="12">
        <f t="shared" si="3"/>
        <v>79.98111337111628</v>
      </c>
      <c r="D83" s="12">
        <f t="shared" si="1"/>
        <v>86.80082476970534</v>
      </c>
      <c r="E83" s="13"/>
      <c r="F83" s="13" t="str">
        <f t="shared" si="2"/>
        <v>Down</v>
      </c>
    </row>
    <row r="84" spans="1:6" ht="15">
      <c r="A84" s="10">
        <v>37183</v>
      </c>
      <c r="B84" s="11">
        <v>-1.6644528924105728</v>
      </c>
      <c r="C84" s="12">
        <f t="shared" si="3"/>
        <v>78.3166604787057</v>
      </c>
      <c r="D84" s="12">
        <f t="shared" si="1"/>
        <v>86.29874239209704</v>
      </c>
      <c r="E84" s="13"/>
      <c r="F84" s="13" t="str">
        <f t="shared" si="2"/>
        <v>Up</v>
      </c>
    </row>
    <row r="85" spans="1:6" ht="15">
      <c r="A85" s="10">
        <v>37190</v>
      </c>
      <c r="B85" s="11">
        <v>2.899914297425177</v>
      </c>
      <c r="C85" s="12">
        <f t="shared" si="3"/>
        <v>81.21657477613087</v>
      </c>
      <c r="D85" s="12">
        <f t="shared" si="1"/>
        <v>85.87703557203264</v>
      </c>
      <c r="E85" s="13"/>
      <c r="F85" s="13" t="str">
        <f t="shared" si="2"/>
        <v>Down</v>
      </c>
    </row>
    <row r="86" spans="1:6" ht="15">
      <c r="A86" s="10">
        <v>37197</v>
      </c>
      <c r="B86" s="11">
        <v>-1.576121889173543</v>
      </c>
      <c r="C86" s="12">
        <f t="shared" si="3"/>
        <v>79.64045288695732</v>
      </c>
      <c r="D86" s="12">
        <f t="shared" si="1"/>
        <v>85.35308715889444</v>
      </c>
      <c r="E86" s="13"/>
      <c r="F86" s="13" t="str">
        <f t="shared" si="2"/>
        <v>Up</v>
      </c>
    </row>
    <row r="87" spans="1:6" ht="15">
      <c r="A87" s="10">
        <v>37204</v>
      </c>
      <c r="B87" s="11">
        <v>3.0454378219278766</v>
      </c>
      <c r="C87" s="12">
        <f t="shared" si="3"/>
        <v>82.6858907088852</v>
      </c>
      <c r="D87" s="12">
        <f t="shared" si="1"/>
        <v>85.00985681025767</v>
      </c>
      <c r="E87" s="13"/>
      <c r="F87" s="13" t="str">
        <f t="shared" si="2"/>
        <v>Up</v>
      </c>
    </row>
    <row r="88" spans="1:6" ht="15">
      <c r="A88" s="10">
        <v>37211</v>
      </c>
      <c r="B88" s="11">
        <v>1.6370468888075695</v>
      </c>
      <c r="C88" s="12">
        <f t="shared" si="3"/>
        <v>84.32293759769277</v>
      </c>
      <c r="D88" s="12">
        <f t="shared" si="1"/>
        <v>84.58666393907295</v>
      </c>
      <c r="E88" s="13"/>
      <c r="F88" s="13" t="str">
        <f t="shared" si="2"/>
        <v>Up</v>
      </c>
    </row>
    <row r="89" spans="1:6" ht="15">
      <c r="A89" s="10">
        <v>37218</v>
      </c>
      <c r="B89" s="11">
        <v>1.0266543714047227</v>
      </c>
      <c r="C89" s="12">
        <f t="shared" si="3"/>
        <v>85.34959196909749</v>
      </c>
      <c r="D89" s="12">
        <f t="shared" si="1"/>
        <v>84.24484404388183</v>
      </c>
      <c r="E89" s="13"/>
      <c r="F89" s="13" t="str">
        <f t="shared" si="2"/>
        <v>Down</v>
      </c>
    </row>
    <row r="90" spans="1:6" ht="15">
      <c r="A90" s="10">
        <v>37225</v>
      </c>
      <c r="B90" s="11">
        <v>-0.9466766347340672</v>
      </c>
      <c r="C90" s="12">
        <f t="shared" si="3"/>
        <v>84.40291533436343</v>
      </c>
      <c r="D90" s="12">
        <f t="shared" si="1"/>
        <v>83.91844173294284</v>
      </c>
      <c r="E90" s="13"/>
      <c r="F90" s="13" t="str">
        <f t="shared" si="2"/>
        <v>Up</v>
      </c>
    </row>
    <row r="91" spans="1:6" ht="15">
      <c r="A91" s="10">
        <v>37232</v>
      </c>
      <c r="B91" s="11">
        <v>1.6551845188468084</v>
      </c>
      <c r="C91" s="12">
        <f t="shared" si="3"/>
        <v>86.05809985321024</v>
      </c>
      <c r="D91" s="12">
        <f t="shared" si="1"/>
        <v>83.64261208658128</v>
      </c>
      <c r="E91" s="8" t="s">
        <v>15</v>
      </c>
      <c r="F91" s="13" t="str">
        <f t="shared" si="2"/>
        <v>Down</v>
      </c>
    </row>
    <row r="92" spans="1:6" ht="15">
      <c r="A92" s="10">
        <v>37239</v>
      </c>
      <c r="B92" s="11">
        <v>-3.0406367898058395</v>
      </c>
      <c r="C92" s="12">
        <f t="shared" si="3"/>
        <v>83.01746306340439</v>
      </c>
      <c r="D92" s="12">
        <f t="shared" si="1"/>
        <v>83.40368589008156</v>
      </c>
      <c r="E92" s="8" t="s">
        <v>15</v>
      </c>
      <c r="F92" s="13" t="str">
        <f t="shared" si="2"/>
        <v>Up</v>
      </c>
    </row>
    <row r="93" spans="1:6" ht="15">
      <c r="A93" s="10">
        <v>37246</v>
      </c>
      <c r="B93" s="11">
        <v>1.9410732888726745</v>
      </c>
      <c r="C93" s="12">
        <f t="shared" si="3"/>
        <v>84.95853635227706</v>
      </c>
      <c r="D93" s="12">
        <f t="shared" si="1"/>
        <v>83.20460853320725</v>
      </c>
      <c r="E93" s="13"/>
      <c r="F93" s="13" t="str">
        <f t="shared" si="2"/>
        <v>Up</v>
      </c>
    </row>
    <row r="94" spans="1:6" ht="15">
      <c r="A94" s="10">
        <v>37253</v>
      </c>
      <c r="B94" s="11">
        <v>1.4088689743119387</v>
      </c>
      <c r="C94" s="12">
        <f t="shared" si="3"/>
        <v>86.36740532658901</v>
      </c>
      <c r="D94" s="12">
        <f t="shared" si="1"/>
        <v>83.06276310057667</v>
      </c>
      <c r="E94" s="13"/>
      <c r="F94" s="13" t="str">
        <f t="shared" si="2"/>
        <v>Down</v>
      </c>
    </row>
    <row r="95" spans="1:6" ht="15">
      <c r="A95" s="10">
        <v>37256</v>
      </c>
      <c r="B95" s="11">
        <v>-1.1145372172744694</v>
      </c>
      <c r="C95" s="12">
        <f t="shared" si="3"/>
        <v>85.25286810931453</v>
      </c>
      <c r="D95" s="12">
        <f t="shared" si="1"/>
        <v>82.9841956259554</v>
      </c>
      <c r="E95" s="13"/>
      <c r="F95" s="13" t="str">
        <f t="shared" si="2"/>
        <v>Up</v>
      </c>
    </row>
    <row r="96" spans="1:6" ht="15">
      <c r="A96" s="10">
        <v>37260</v>
      </c>
      <c r="B96" s="11">
        <v>2.1279004947390545</v>
      </c>
      <c r="C96" s="12">
        <f t="shared" si="3"/>
        <v>87.38076860405359</v>
      </c>
      <c r="D96" s="12">
        <f t="shared" si="1"/>
        <v>82.9064182266501</v>
      </c>
      <c r="E96" s="13"/>
      <c r="F96" s="13" t="str">
        <f t="shared" si="2"/>
        <v>Down</v>
      </c>
    </row>
    <row r="97" spans="1:6" ht="15">
      <c r="A97" s="10">
        <v>37267</v>
      </c>
      <c r="B97" s="11">
        <v>-2.295076374615146</v>
      </c>
      <c r="C97" s="12">
        <f t="shared" si="3"/>
        <v>85.08569222943844</v>
      </c>
      <c r="D97" s="12">
        <f t="shared" si="1"/>
        <v>82.75564975533027</v>
      </c>
      <c r="E97" s="13"/>
      <c r="F97" s="13" t="str">
        <f t="shared" si="2"/>
        <v>Down</v>
      </c>
    </row>
    <row r="98" spans="1:6" ht="15">
      <c r="A98" s="10">
        <v>37274</v>
      </c>
      <c r="B98" s="11">
        <v>-1.5729748603351967</v>
      </c>
      <c r="C98" s="12">
        <f t="shared" si="3"/>
        <v>83.51271736910324</v>
      </c>
      <c r="D98" s="12">
        <f t="shared" si="1"/>
        <v>82.56035958407182</v>
      </c>
      <c r="E98" s="13"/>
      <c r="F98" s="13" t="str">
        <f t="shared" si="2"/>
        <v>Up</v>
      </c>
    </row>
    <row r="99" spans="1:6" ht="15">
      <c r="A99" s="10">
        <v>37281</v>
      </c>
      <c r="B99" s="11">
        <v>0.5055073697653345</v>
      </c>
      <c r="C99" s="12">
        <f t="shared" si="3"/>
        <v>84.01822473886858</v>
      </c>
      <c r="D99" s="12">
        <f t="shared" si="1"/>
        <v>82.35730421812974</v>
      </c>
      <c r="E99" s="13"/>
      <c r="F99" s="13" t="str">
        <f t="shared" si="2"/>
        <v>Down</v>
      </c>
    </row>
    <row r="100" spans="1:6" ht="15">
      <c r="A100" s="10">
        <v>37288</v>
      </c>
      <c r="B100" s="11">
        <v>-0.977693067909069</v>
      </c>
      <c r="C100" s="12">
        <f t="shared" si="3"/>
        <v>83.04053167095951</v>
      </c>
      <c r="D100" s="12">
        <f t="shared" si="1"/>
        <v>82.19326112602154</v>
      </c>
      <c r="E100" s="13"/>
      <c r="F100" s="13" t="str">
        <f t="shared" si="2"/>
        <v>Down</v>
      </c>
    </row>
    <row r="101" spans="1:6" ht="15">
      <c r="A101" s="10">
        <v>37295</v>
      </c>
      <c r="B101" s="11">
        <v>-2.3150953484227466</v>
      </c>
      <c r="C101" s="12">
        <f t="shared" si="3"/>
        <v>80.72543632253677</v>
      </c>
      <c r="D101" s="12">
        <f t="shared" si="1"/>
        <v>82.03127548579187</v>
      </c>
      <c r="E101" s="8" t="s">
        <v>15</v>
      </c>
      <c r="F101" s="13" t="str">
        <f t="shared" si="2"/>
        <v>Up</v>
      </c>
    </row>
    <row r="102" spans="1:6" ht="15">
      <c r="A102" s="10">
        <v>37302</v>
      </c>
      <c r="B102" s="11">
        <v>0.7261316159165254</v>
      </c>
      <c r="C102" s="12">
        <f t="shared" si="3"/>
        <v>81.4515679384533</v>
      </c>
      <c r="D102" s="12">
        <f aca="true" t="shared" si="4" ref="D102:D165">AVERAGE(C77:C102)</f>
        <v>81.82121972968295</v>
      </c>
      <c r="E102" s="13"/>
      <c r="F102" s="13" t="str">
        <f aca="true" t="shared" si="5" ref="F102:F165">IF(B103&lt;=0,"Down","Up")</f>
        <v>Down</v>
      </c>
    </row>
    <row r="103" spans="1:6" ht="15">
      <c r="A103" s="10">
        <v>37309</v>
      </c>
      <c r="B103" s="11">
        <v>-1.2987012987013102</v>
      </c>
      <c r="C103" s="12">
        <f t="shared" si="3"/>
        <v>80.15286663975198</v>
      </c>
      <c r="D103" s="12">
        <f t="shared" si="4"/>
        <v>81.72789043616058</v>
      </c>
      <c r="E103" s="13"/>
      <c r="F103" s="13" t="str">
        <f t="shared" si="5"/>
        <v>Up</v>
      </c>
    </row>
    <row r="104" spans="1:6" ht="15">
      <c r="A104" s="10">
        <v>37316</v>
      </c>
      <c r="B104" s="11">
        <v>3.848271305879769</v>
      </c>
      <c r="C104" s="12">
        <f t="shared" si="3"/>
        <v>84.00113794563174</v>
      </c>
      <c r="D104" s="12">
        <f t="shared" si="4"/>
        <v>81.94475347363718</v>
      </c>
      <c r="E104" s="8" t="s">
        <v>15</v>
      </c>
      <c r="F104" s="13" t="str">
        <f t="shared" si="5"/>
        <v>Up</v>
      </c>
    </row>
    <row r="105" spans="1:6" ht="15">
      <c r="A105" s="10">
        <v>37323</v>
      </c>
      <c r="B105" s="11">
        <v>2.8742335082790005</v>
      </c>
      <c r="C105" s="12">
        <f t="shared" si="3"/>
        <v>86.87537145391074</v>
      </c>
      <c r="D105" s="12">
        <f t="shared" si="4"/>
        <v>82.2482180346771</v>
      </c>
      <c r="E105" s="13"/>
      <c r="F105" s="13" t="str">
        <f t="shared" si="5"/>
        <v>Up</v>
      </c>
    </row>
    <row r="106" spans="1:6" ht="15">
      <c r="A106" s="10">
        <v>37330</v>
      </c>
      <c r="B106" s="11">
        <v>0.15889239120165932</v>
      </c>
      <c r="C106" s="12">
        <f t="shared" si="3"/>
        <v>87.0342638451124</v>
      </c>
      <c r="D106" s="12">
        <f t="shared" si="4"/>
        <v>83.00396655691272</v>
      </c>
      <c r="E106" s="13"/>
      <c r="F106" s="13" t="str">
        <f t="shared" si="5"/>
        <v>Down</v>
      </c>
    </row>
    <row r="107" spans="1:6" ht="15">
      <c r="A107" s="10">
        <v>37337</v>
      </c>
      <c r="B107" s="11">
        <v>-1.4972216505453773</v>
      </c>
      <c r="C107" s="12">
        <f t="shared" si="3"/>
        <v>85.53704219456702</v>
      </c>
      <c r="D107" s="12">
        <f t="shared" si="4"/>
        <v>83.40289583523351</v>
      </c>
      <c r="E107" s="13"/>
      <c r="F107" s="13" t="str">
        <f t="shared" si="5"/>
        <v>Down</v>
      </c>
    </row>
    <row r="108" spans="1:6" ht="15">
      <c r="A108" s="10">
        <v>37343</v>
      </c>
      <c r="B108" s="11">
        <v>-0.11404196047705151</v>
      </c>
      <c r="C108" s="12">
        <f t="shared" si="3"/>
        <v>85.42300023408997</v>
      </c>
      <c r="D108" s="12">
        <f t="shared" si="4"/>
        <v>83.68496657747008</v>
      </c>
      <c r="E108" s="13"/>
      <c r="F108" s="13" t="str">
        <f t="shared" si="5"/>
        <v>Down</v>
      </c>
    </row>
    <row r="109" spans="1:6" ht="15">
      <c r="A109" s="10">
        <v>37351</v>
      </c>
      <c r="B109" s="11">
        <v>-2.149225633829832</v>
      </c>
      <c r="C109" s="12">
        <f t="shared" si="3"/>
        <v>83.27377460026014</v>
      </c>
      <c r="D109" s="12">
        <f t="shared" si="4"/>
        <v>83.8116073939756</v>
      </c>
      <c r="E109" s="8" t="s">
        <v>15</v>
      </c>
      <c r="F109" s="13" t="str">
        <f t="shared" si="5"/>
        <v>Down</v>
      </c>
    </row>
    <row r="110" spans="1:6" ht="15">
      <c r="A110" s="10">
        <v>37358</v>
      </c>
      <c r="B110" s="11">
        <v>-1.0438841039252522</v>
      </c>
      <c r="C110" s="12">
        <f t="shared" si="3"/>
        <v>82.22989049633489</v>
      </c>
      <c r="D110" s="12">
        <f t="shared" si="4"/>
        <v>83.9621162408075</v>
      </c>
      <c r="E110" s="13"/>
      <c r="F110" s="13" t="str">
        <f t="shared" si="5"/>
        <v>Up</v>
      </c>
    </row>
    <row r="111" spans="1:6" ht="15">
      <c r="A111" s="10">
        <v>37365</v>
      </c>
      <c r="B111" s="11">
        <v>1.2745159809542717</v>
      </c>
      <c r="C111" s="12">
        <f t="shared" si="3"/>
        <v>83.50440647728917</v>
      </c>
      <c r="D111" s="12">
        <f t="shared" si="4"/>
        <v>84.05010976777513</v>
      </c>
      <c r="E111" s="13"/>
      <c r="F111" s="13" t="str">
        <f t="shared" si="5"/>
        <v>Down</v>
      </c>
    </row>
    <row r="112" spans="1:6" ht="15">
      <c r="A112" s="10">
        <v>37372</v>
      </c>
      <c r="B112" s="11">
        <v>-4.341566163335331</v>
      </c>
      <c r="C112" s="12">
        <f t="shared" si="3"/>
        <v>79.16284031395384</v>
      </c>
      <c r="D112" s="12">
        <f t="shared" si="4"/>
        <v>84.03174005342885</v>
      </c>
      <c r="E112" s="13"/>
      <c r="F112" s="13" t="str">
        <f t="shared" si="5"/>
        <v>Down</v>
      </c>
    </row>
    <row r="113" spans="1:6" ht="15">
      <c r="A113" s="10">
        <v>37379</v>
      </c>
      <c r="B113" s="11">
        <v>-0.2685075070610887</v>
      </c>
      <c r="C113" s="12">
        <f t="shared" si="3"/>
        <v>78.89433280689275</v>
      </c>
      <c r="D113" s="12">
        <f t="shared" si="4"/>
        <v>83.8859109033522</v>
      </c>
      <c r="E113" s="13"/>
      <c r="F113" s="13" t="str">
        <f t="shared" si="5"/>
        <v>Down</v>
      </c>
    </row>
    <row r="114" spans="1:6" ht="15">
      <c r="A114" s="10">
        <v>37386</v>
      </c>
      <c r="B114" s="11">
        <v>-1.717857708467252</v>
      </c>
      <c r="C114" s="12">
        <f t="shared" si="3"/>
        <v>77.1764750984255</v>
      </c>
      <c r="D114" s="12">
        <f t="shared" si="4"/>
        <v>83.61104696107269</v>
      </c>
      <c r="E114" s="13"/>
      <c r="F114" s="13" t="str">
        <f t="shared" si="5"/>
        <v>Up</v>
      </c>
    </row>
    <row r="115" spans="1:6" ht="15">
      <c r="A115" s="10">
        <v>37393</v>
      </c>
      <c r="B115" s="11">
        <v>4.891041621247583</v>
      </c>
      <c r="C115" s="12">
        <f t="shared" si="3"/>
        <v>82.06751671967308</v>
      </c>
      <c r="D115" s="12">
        <f t="shared" si="4"/>
        <v>83.4848132976333</v>
      </c>
      <c r="E115" s="13"/>
      <c r="F115" s="13" t="str">
        <f t="shared" si="5"/>
        <v>Down</v>
      </c>
    </row>
    <row r="116" spans="1:6" ht="15">
      <c r="A116" s="10">
        <v>37400</v>
      </c>
      <c r="B116" s="11">
        <v>-2.0576726700946124</v>
      </c>
      <c r="C116" s="12">
        <f t="shared" si="3"/>
        <v>80.00984404957846</v>
      </c>
      <c r="D116" s="12">
        <f t="shared" si="4"/>
        <v>83.31584901744925</v>
      </c>
      <c r="E116" s="13"/>
      <c r="F116" s="13" t="str">
        <f t="shared" si="5"/>
        <v>Down</v>
      </c>
    </row>
    <row r="117" spans="1:6" ht="15">
      <c r="A117" s="10">
        <v>37407</v>
      </c>
      <c r="B117" s="11">
        <v>-1.5390009411156647</v>
      </c>
      <c r="C117" s="12">
        <f t="shared" si="3"/>
        <v>78.4708431084628</v>
      </c>
      <c r="D117" s="12">
        <f t="shared" si="4"/>
        <v>83.02403145034357</v>
      </c>
      <c r="E117" s="13"/>
      <c r="F117" s="13" t="str">
        <f t="shared" si="5"/>
        <v>Down</v>
      </c>
    </row>
    <row r="118" spans="1:6" ht="15">
      <c r="A118" s="10">
        <v>37414</v>
      </c>
      <c r="B118" s="11">
        <v>-3.7117903930131146</v>
      </c>
      <c r="C118" s="12">
        <f t="shared" si="3"/>
        <v>74.75905271544968</v>
      </c>
      <c r="D118" s="12">
        <f t="shared" si="4"/>
        <v>82.70640028311456</v>
      </c>
      <c r="E118" s="13"/>
      <c r="F118" s="13" t="str">
        <f t="shared" si="5"/>
        <v>Down</v>
      </c>
    </row>
    <row r="119" spans="1:6" ht="15">
      <c r="A119" s="10">
        <v>37421</v>
      </c>
      <c r="B119" s="11">
        <v>-1.9717185872918597</v>
      </c>
      <c r="C119" s="12">
        <f t="shared" si="3"/>
        <v>72.78733412815782</v>
      </c>
      <c r="D119" s="12">
        <f t="shared" si="4"/>
        <v>82.23827712064843</v>
      </c>
      <c r="E119" s="13"/>
      <c r="F119" s="13" t="str">
        <f t="shared" si="5"/>
        <v>Down</v>
      </c>
    </row>
    <row r="120" spans="1:6" ht="15">
      <c r="A120" s="10">
        <v>37428</v>
      </c>
      <c r="B120" s="11">
        <v>-1.7999146207074546</v>
      </c>
      <c r="C120" s="12">
        <f t="shared" si="3"/>
        <v>70.98741950745037</v>
      </c>
      <c r="D120" s="12">
        <f t="shared" si="4"/>
        <v>81.64673920452772</v>
      </c>
      <c r="E120" s="13"/>
      <c r="F120" s="13" t="str">
        <f t="shared" si="5"/>
        <v>Up</v>
      </c>
    </row>
    <row r="121" spans="1:6" ht="15">
      <c r="A121" s="10">
        <v>37435</v>
      </c>
      <c r="B121" s="11">
        <v>0.06874658794508992</v>
      </c>
      <c r="C121" s="12">
        <f t="shared" si="3"/>
        <v>71.05616609539545</v>
      </c>
      <c r="D121" s="12">
        <f t="shared" si="4"/>
        <v>81.10071220399237</v>
      </c>
      <c r="E121" s="13"/>
      <c r="F121" s="13" t="str">
        <f t="shared" si="5"/>
        <v>Down</v>
      </c>
    </row>
    <row r="122" spans="1:6" ht="15">
      <c r="A122" s="10">
        <v>37442</v>
      </c>
      <c r="B122" s="11">
        <v>-0.07981249116001399</v>
      </c>
      <c r="C122" s="12">
        <f t="shared" si="3"/>
        <v>70.97635360423544</v>
      </c>
      <c r="D122" s="12">
        <f t="shared" si="4"/>
        <v>80.46977316553782</v>
      </c>
      <c r="E122" s="13"/>
      <c r="F122" s="13" t="str">
        <f t="shared" si="5"/>
        <v>Down</v>
      </c>
    </row>
    <row r="123" spans="1:6" ht="15">
      <c r="A123" s="10">
        <v>37449</v>
      </c>
      <c r="B123" s="11">
        <v>-6.839024094314627</v>
      </c>
      <c r="C123" s="12">
        <f t="shared" si="3"/>
        <v>64.13732950992082</v>
      </c>
      <c r="D123" s="12">
        <f t="shared" si="4"/>
        <v>79.66406690709482</v>
      </c>
      <c r="E123" s="13"/>
      <c r="F123" s="13" t="str">
        <f t="shared" si="5"/>
        <v>Down</v>
      </c>
    </row>
    <row r="124" spans="1:6" ht="15">
      <c r="A124" s="10">
        <v>37456</v>
      </c>
      <c r="B124" s="11">
        <v>-7.992272544742185</v>
      </c>
      <c r="C124" s="12">
        <f t="shared" si="3"/>
        <v>56.14505696517863</v>
      </c>
      <c r="D124" s="12">
        <f t="shared" si="4"/>
        <v>78.61146458386696</v>
      </c>
      <c r="E124" s="13"/>
      <c r="F124" s="13" t="str">
        <f t="shared" si="5"/>
        <v>Up</v>
      </c>
    </row>
    <row r="125" spans="1:6" ht="15">
      <c r="A125" s="10">
        <v>37463</v>
      </c>
      <c r="B125" s="11">
        <v>0.6004128575641365</v>
      </c>
      <c r="C125" s="12">
        <f t="shared" si="3"/>
        <v>56.74546982274277</v>
      </c>
      <c r="D125" s="12">
        <f t="shared" si="4"/>
        <v>77.56251247170827</v>
      </c>
      <c r="E125" s="13"/>
      <c r="F125" s="13" t="str">
        <f t="shared" si="5"/>
        <v>Up</v>
      </c>
    </row>
    <row r="126" spans="1:6" ht="15">
      <c r="A126" s="10">
        <v>37470</v>
      </c>
      <c r="B126" s="11">
        <v>1.3367102856338686</v>
      </c>
      <c r="C126" s="12">
        <f t="shared" si="3"/>
        <v>58.08218010837664</v>
      </c>
      <c r="D126" s="12">
        <f t="shared" si="4"/>
        <v>76.6025758731474</v>
      </c>
      <c r="E126" s="13"/>
      <c r="F126" s="13" t="str">
        <f t="shared" si="5"/>
        <v>Up</v>
      </c>
    </row>
    <row r="127" spans="1:6" ht="15">
      <c r="A127" s="10">
        <v>37477</v>
      </c>
      <c r="B127" s="11">
        <v>5.13746181616217</v>
      </c>
      <c r="C127" s="12">
        <f t="shared" si="3"/>
        <v>63.21964192453881</v>
      </c>
      <c r="D127" s="12">
        <f t="shared" si="4"/>
        <v>75.929276088609</v>
      </c>
      <c r="E127" s="13"/>
      <c r="F127" s="13" t="str">
        <f t="shared" si="5"/>
        <v>Up</v>
      </c>
    </row>
    <row r="128" spans="1:6" ht="15">
      <c r="A128" s="10">
        <v>37484</v>
      </c>
      <c r="B128" s="11">
        <v>2.2153988378235567</v>
      </c>
      <c r="C128" s="12">
        <f t="shared" si="3"/>
        <v>65.43504076236238</v>
      </c>
      <c r="D128" s="12">
        <f t="shared" si="4"/>
        <v>75.31325581260552</v>
      </c>
      <c r="E128" s="13"/>
      <c r="F128" s="13" t="str">
        <f t="shared" si="5"/>
        <v>Up</v>
      </c>
    </row>
    <row r="129" spans="1:6" ht="15">
      <c r="A129" s="10">
        <v>37491</v>
      </c>
      <c r="B129" s="11">
        <v>1.3017216318356617</v>
      </c>
      <c r="C129" s="12">
        <f t="shared" si="3"/>
        <v>66.73676239419804</v>
      </c>
      <c r="D129" s="12">
        <f t="shared" si="4"/>
        <v>74.79725180316112</v>
      </c>
      <c r="E129" s="13"/>
      <c r="F129" s="13" t="str">
        <f t="shared" si="5"/>
        <v>Down</v>
      </c>
    </row>
    <row r="130" spans="1:6" ht="15">
      <c r="A130" s="10">
        <v>37498</v>
      </c>
      <c r="B130" s="11">
        <v>-2.6348234593882136</v>
      </c>
      <c r="C130" s="12">
        <f t="shared" si="3"/>
        <v>64.10193893480982</v>
      </c>
      <c r="D130" s="12">
        <f t="shared" si="4"/>
        <v>74.0318979950526</v>
      </c>
      <c r="E130" s="13"/>
      <c r="F130" s="13" t="str">
        <f t="shared" si="5"/>
        <v>Down</v>
      </c>
    </row>
    <row r="131" spans="1:6" ht="15">
      <c r="A131" s="10">
        <v>37505</v>
      </c>
      <c r="B131" s="11">
        <v>-2.4179374938596454</v>
      </c>
      <c r="C131" s="12">
        <f t="shared" si="3"/>
        <v>61.684001440950176</v>
      </c>
      <c r="D131" s="12">
        <f t="shared" si="4"/>
        <v>73.06299914840025</v>
      </c>
      <c r="E131" s="13"/>
      <c r="F131" s="13" t="str">
        <f t="shared" si="5"/>
        <v>Down</v>
      </c>
    </row>
    <row r="132" spans="1:6" ht="15">
      <c r="A132" s="10">
        <v>37512</v>
      </c>
      <c r="B132" s="11">
        <v>-0.4597726865938845</v>
      </c>
      <c r="C132" s="12">
        <f t="shared" si="3"/>
        <v>61.22422875435629</v>
      </c>
      <c r="D132" s="12">
        <f t="shared" si="4"/>
        <v>72.07030549106348</v>
      </c>
      <c r="E132" s="13"/>
      <c r="F132" s="13" t="str">
        <f t="shared" si="5"/>
        <v>Down</v>
      </c>
    </row>
    <row r="133" spans="1:6" ht="15">
      <c r="A133" s="10">
        <v>37519</v>
      </c>
      <c r="B133" s="11">
        <v>-4.9920769602499355</v>
      </c>
      <c r="C133" s="12">
        <f t="shared" si="3"/>
        <v>56.23215179410636</v>
      </c>
      <c r="D133" s="12">
        <f t="shared" si="4"/>
        <v>70.94319432181499</v>
      </c>
      <c r="E133" s="13"/>
      <c r="F133" s="13" t="str">
        <f t="shared" si="5"/>
        <v>Down</v>
      </c>
    </row>
    <row r="134" spans="1:6" ht="15">
      <c r="A134" s="10">
        <v>37526</v>
      </c>
      <c r="B134" s="11">
        <v>-2.131560581506753</v>
      </c>
      <c r="C134" s="12">
        <f t="shared" si="3"/>
        <v>54.1005912125996</v>
      </c>
      <c r="D134" s="12">
        <f t="shared" si="4"/>
        <v>69.7384862825269</v>
      </c>
      <c r="E134" s="13"/>
      <c r="F134" s="13" t="str">
        <f t="shared" si="5"/>
        <v>Down</v>
      </c>
    </row>
    <row r="135" spans="1:6" ht="15">
      <c r="A135" s="10">
        <v>37533</v>
      </c>
      <c r="B135" s="11">
        <v>-3.2379709199028217</v>
      </c>
      <c r="C135" s="12">
        <f t="shared" si="3"/>
        <v>50.86262029269678</v>
      </c>
      <c r="D135" s="12">
        <f t="shared" si="4"/>
        <v>68.4919034245437</v>
      </c>
      <c r="E135" s="13"/>
      <c r="F135" s="13" t="str">
        <f t="shared" si="5"/>
        <v>Up</v>
      </c>
    </row>
    <row r="136" spans="1:6" ht="15">
      <c r="A136" s="10">
        <v>37540</v>
      </c>
      <c r="B136" s="11">
        <v>4.339353968372928</v>
      </c>
      <c r="C136" s="12">
        <f t="shared" si="3"/>
        <v>55.20197426106971</v>
      </c>
      <c r="D136" s="12">
        <f t="shared" si="4"/>
        <v>67.45236818472581</v>
      </c>
      <c r="E136" s="13"/>
      <c r="F136" s="13" t="str">
        <f t="shared" si="5"/>
        <v>Up</v>
      </c>
    </row>
    <row r="137" spans="1:6" ht="15">
      <c r="A137" s="10">
        <v>37547</v>
      </c>
      <c r="B137" s="11">
        <v>5.874395441267999</v>
      </c>
      <c r="C137" s="12">
        <f t="shared" si="3"/>
        <v>61.07636970233771</v>
      </c>
      <c r="D137" s="12">
        <f t="shared" si="4"/>
        <v>66.58975138568921</v>
      </c>
      <c r="E137" s="13"/>
      <c r="F137" s="13" t="str">
        <f t="shared" si="5"/>
        <v>Up</v>
      </c>
    </row>
    <row r="138" spans="1:6" ht="15">
      <c r="A138" s="10">
        <v>37554</v>
      </c>
      <c r="B138" s="11">
        <v>1.4993385271203863</v>
      </c>
      <c r="C138" s="12">
        <f t="shared" si="3"/>
        <v>62.575708229458094</v>
      </c>
      <c r="D138" s="12">
        <f t="shared" si="4"/>
        <v>65.95178476705476</v>
      </c>
      <c r="E138" s="13"/>
      <c r="F138" s="13" t="str">
        <f t="shared" si="5"/>
        <v>Up</v>
      </c>
    </row>
    <row r="139" spans="1:6" ht="15">
      <c r="A139" s="10">
        <v>37561</v>
      </c>
      <c r="B139" s="11">
        <v>0.3687406004567517</v>
      </c>
      <c r="C139" s="12">
        <f t="shared" si="3"/>
        <v>62.94444882991485</v>
      </c>
      <c r="D139" s="12">
        <f t="shared" si="4"/>
        <v>65.33832769101714</v>
      </c>
      <c r="E139" s="13"/>
      <c r="F139" s="13" t="str">
        <f t="shared" si="5"/>
        <v>Down</v>
      </c>
    </row>
    <row r="140" spans="1:6" ht="15">
      <c r="A140" s="10">
        <v>37568</v>
      </c>
      <c r="B140" s="11">
        <v>-0.6903747114189285</v>
      </c>
      <c r="C140" s="12">
        <f t="shared" si="3"/>
        <v>62.25407411849592</v>
      </c>
      <c r="D140" s="12">
        <f t="shared" si="4"/>
        <v>64.76438919178909</v>
      </c>
      <c r="E140" s="13"/>
      <c r="F140" s="13" t="str">
        <f t="shared" si="5"/>
        <v>Up</v>
      </c>
    </row>
    <row r="141" spans="1:6" ht="15">
      <c r="A141" s="10">
        <v>37575</v>
      </c>
      <c r="B141" s="11">
        <v>1.6865234593289813</v>
      </c>
      <c r="C141" s="12">
        <f t="shared" si="3"/>
        <v>63.9405975778249</v>
      </c>
      <c r="D141" s="12">
        <f t="shared" si="4"/>
        <v>64.0671999940257</v>
      </c>
      <c r="E141" s="13"/>
      <c r="F141" s="13" t="str">
        <f t="shared" si="5"/>
        <v>Up</v>
      </c>
    </row>
    <row r="142" spans="1:6" ht="15">
      <c r="A142" s="10">
        <v>37582</v>
      </c>
      <c r="B142" s="11">
        <v>2.277348515656752</v>
      </c>
      <c r="C142" s="12">
        <f aca="true" t="shared" si="6" ref="C142:C205">+C141+B142</f>
        <v>66.21794609348166</v>
      </c>
      <c r="D142" s="12">
        <f t="shared" si="4"/>
        <v>63.53674238032966</v>
      </c>
      <c r="E142" s="8" t="s">
        <v>15</v>
      </c>
      <c r="F142" s="13" t="str">
        <f t="shared" si="5"/>
        <v>Up</v>
      </c>
    </row>
    <row r="143" spans="1:6" ht="15">
      <c r="A143" s="10">
        <v>37589</v>
      </c>
      <c r="B143" s="11">
        <v>0.6189887700822183</v>
      </c>
      <c r="C143" s="12">
        <f t="shared" si="6"/>
        <v>66.83693486356387</v>
      </c>
      <c r="D143" s="12">
        <f t="shared" si="4"/>
        <v>63.089284370910484</v>
      </c>
      <c r="E143" s="13"/>
      <c r="F143" s="13" t="str">
        <f t="shared" si="5"/>
        <v>Down</v>
      </c>
    </row>
    <row r="144" spans="1:6" ht="15">
      <c r="A144" s="10">
        <v>37596</v>
      </c>
      <c r="B144" s="11">
        <v>-2.571797802010012</v>
      </c>
      <c r="C144" s="12">
        <f t="shared" si="6"/>
        <v>64.26513706155386</v>
      </c>
      <c r="D144" s="12">
        <f t="shared" si="4"/>
        <v>62.68567223037603</v>
      </c>
      <c r="E144" s="13"/>
      <c r="F144" s="13" t="str">
        <f t="shared" si="5"/>
        <v>Down</v>
      </c>
    </row>
    <row r="145" spans="1:6" ht="15">
      <c r="A145" s="10">
        <v>37603</v>
      </c>
      <c r="B145" s="11">
        <v>-2.4938886026550366</v>
      </c>
      <c r="C145" s="12">
        <f t="shared" si="6"/>
        <v>61.771248458898825</v>
      </c>
      <c r="D145" s="12">
        <f t="shared" si="4"/>
        <v>62.261976627712215</v>
      </c>
      <c r="E145" s="8" t="s">
        <v>15</v>
      </c>
      <c r="F145" s="13" t="str">
        <f t="shared" si="5"/>
        <v>Up</v>
      </c>
    </row>
    <row r="146" spans="1:6" ht="15">
      <c r="A146" s="10">
        <v>37610</v>
      </c>
      <c r="B146" s="11">
        <v>0.7060304897243297</v>
      </c>
      <c r="C146" s="12">
        <f t="shared" si="6"/>
        <v>62.47727894862315</v>
      </c>
      <c r="D146" s="12">
        <f t="shared" si="4"/>
        <v>61.93466352929578</v>
      </c>
      <c r="E146" s="13"/>
      <c r="F146" s="13" t="str">
        <f t="shared" si="5"/>
        <v>Down</v>
      </c>
    </row>
    <row r="147" spans="1:6" ht="15">
      <c r="A147" s="10">
        <v>37617</v>
      </c>
      <c r="B147" s="11">
        <v>-2.272930249173888</v>
      </c>
      <c r="C147" s="12">
        <f t="shared" si="6"/>
        <v>60.20434869944926</v>
      </c>
      <c r="D147" s="12">
        <f t="shared" si="4"/>
        <v>61.517285937144</v>
      </c>
      <c r="E147" s="13"/>
      <c r="F147" s="13" t="str">
        <f t="shared" si="5"/>
        <v>Up</v>
      </c>
    </row>
    <row r="148" spans="1:6" ht="15">
      <c r="A148" s="10">
        <v>37621</v>
      </c>
      <c r="B148" s="11">
        <v>0.5049120402101925</v>
      </c>
      <c r="C148" s="12">
        <f t="shared" si="6"/>
        <v>60.709260739659456</v>
      </c>
      <c r="D148" s="12">
        <f t="shared" si="4"/>
        <v>61.122397750044925</v>
      </c>
      <c r="E148" s="13"/>
      <c r="F148" s="13" t="str">
        <f t="shared" si="5"/>
        <v>Up</v>
      </c>
    </row>
    <row r="149" spans="1:6" ht="15">
      <c r="A149" s="10">
        <v>37624</v>
      </c>
      <c r="B149" s="11">
        <v>3.269987042804212</v>
      </c>
      <c r="C149" s="12">
        <f t="shared" si="6"/>
        <v>63.979247782463666</v>
      </c>
      <c r="D149" s="12">
        <f t="shared" si="4"/>
        <v>61.11631768360427</v>
      </c>
      <c r="E149" s="8" t="s">
        <v>15</v>
      </c>
      <c r="F149" s="13" t="str">
        <f t="shared" si="5"/>
        <v>Up</v>
      </c>
    </row>
    <row r="150" spans="1:6" ht="15">
      <c r="A150" s="10">
        <v>37631</v>
      </c>
      <c r="B150" s="11">
        <v>2.0889510120076116</v>
      </c>
      <c r="C150" s="12">
        <f t="shared" si="6"/>
        <v>66.06819879447127</v>
      </c>
      <c r="D150" s="12">
        <f t="shared" si="4"/>
        <v>61.49797698473091</v>
      </c>
      <c r="E150" s="13"/>
      <c r="F150" s="13" t="str">
        <f t="shared" si="5"/>
        <v>Down</v>
      </c>
    </row>
    <row r="151" spans="1:6" ht="15">
      <c r="A151" s="10">
        <v>37638</v>
      </c>
      <c r="B151" s="11">
        <v>-2.7803831516758915</v>
      </c>
      <c r="C151" s="12">
        <f t="shared" si="6"/>
        <v>63.28781564279538</v>
      </c>
      <c r="D151" s="12">
        <f t="shared" si="4"/>
        <v>61.74960567011753</v>
      </c>
      <c r="E151" s="13"/>
      <c r="F151" s="13" t="str">
        <f t="shared" si="5"/>
        <v>Down</v>
      </c>
    </row>
    <row r="152" spans="1:6" ht="15">
      <c r="A152" s="10">
        <v>37645</v>
      </c>
      <c r="B152" s="11">
        <v>-4.477810552462902</v>
      </c>
      <c r="C152" s="12">
        <f t="shared" si="6"/>
        <v>58.81000509033248</v>
      </c>
      <c r="D152" s="12">
        <f t="shared" si="4"/>
        <v>61.77759893865429</v>
      </c>
      <c r="E152" s="8" t="s">
        <v>15</v>
      </c>
      <c r="F152" s="13" t="str">
        <f t="shared" si="5"/>
        <v>Down</v>
      </c>
    </row>
    <row r="153" spans="1:6" ht="15">
      <c r="A153" s="10">
        <v>37652</v>
      </c>
      <c r="B153" s="11">
        <v>-0.66171348966797</v>
      </c>
      <c r="C153" s="12">
        <f t="shared" si="6"/>
        <v>58.148291600664514</v>
      </c>
      <c r="D153" s="12">
        <f t="shared" si="4"/>
        <v>61.58254700312068</v>
      </c>
      <c r="E153" s="13"/>
      <c r="F153" s="13" t="str">
        <f t="shared" si="5"/>
        <v>Down</v>
      </c>
    </row>
    <row r="154" spans="1:6" ht="15">
      <c r="A154" s="10">
        <v>37659</v>
      </c>
      <c r="B154" s="11">
        <v>-3.0396166880916176</v>
      </c>
      <c r="C154" s="12">
        <f t="shared" si="6"/>
        <v>55.108674912572894</v>
      </c>
      <c r="D154" s="12">
        <f t="shared" si="4"/>
        <v>61.18537908582108</v>
      </c>
      <c r="E154" s="13"/>
      <c r="F154" s="13" t="str">
        <f t="shared" si="5"/>
        <v>Up</v>
      </c>
    </row>
    <row r="155" spans="1:6" ht="15">
      <c r="A155" s="10">
        <v>37666</v>
      </c>
      <c r="B155" s="11">
        <v>0.6267401077510781</v>
      </c>
      <c r="C155" s="12">
        <f t="shared" si="6"/>
        <v>55.73541502032397</v>
      </c>
      <c r="D155" s="12">
        <f t="shared" si="4"/>
        <v>60.76225034067209</v>
      </c>
      <c r="E155" s="13"/>
      <c r="F155" s="13" t="str">
        <f t="shared" si="5"/>
        <v>Up</v>
      </c>
    </row>
    <row r="156" spans="1:6" ht="15">
      <c r="A156" s="10">
        <v>37673</v>
      </c>
      <c r="B156" s="11">
        <v>1.5906287055779789</v>
      </c>
      <c r="C156" s="12">
        <f t="shared" si="6"/>
        <v>57.32604372590195</v>
      </c>
      <c r="D156" s="12">
        <f t="shared" si="4"/>
        <v>60.50163898648332</v>
      </c>
      <c r="E156" s="13"/>
      <c r="F156" s="13" t="str">
        <f t="shared" si="5"/>
        <v>Down</v>
      </c>
    </row>
    <row r="157" spans="1:6" ht="15">
      <c r="A157" s="10">
        <v>37680</v>
      </c>
      <c r="B157" s="11">
        <v>-0.8276642654184818</v>
      </c>
      <c r="C157" s="12">
        <f t="shared" si="6"/>
        <v>56.49837946048346</v>
      </c>
      <c r="D157" s="12">
        <f t="shared" si="4"/>
        <v>60.302191987234615</v>
      </c>
      <c r="E157" s="13"/>
      <c r="F157" s="13" t="str">
        <f t="shared" si="5"/>
        <v>Down</v>
      </c>
    </row>
    <row r="158" spans="1:6" ht="15">
      <c r="A158" s="10">
        <v>37687</v>
      </c>
      <c r="B158" s="11">
        <v>-1.4575283837603314</v>
      </c>
      <c r="C158" s="12">
        <f t="shared" si="6"/>
        <v>55.04085107672313</v>
      </c>
      <c r="D158" s="12">
        <f t="shared" si="4"/>
        <v>60.064369768864104</v>
      </c>
      <c r="E158" s="13"/>
      <c r="F158" s="13" t="str">
        <f t="shared" si="5"/>
        <v>Up</v>
      </c>
    </row>
    <row r="159" spans="1:6" ht="15">
      <c r="A159" s="10">
        <v>37694</v>
      </c>
      <c r="B159" s="11">
        <v>0.5284175222285192</v>
      </c>
      <c r="C159" s="12">
        <f t="shared" si="6"/>
        <v>55.56926859895165</v>
      </c>
      <c r="D159" s="12">
        <f t="shared" si="4"/>
        <v>60.03887426135815</v>
      </c>
      <c r="E159" s="13"/>
      <c r="F159" s="13" t="str">
        <f t="shared" si="5"/>
        <v>Up</v>
      </c>
    </row>
    <row r="160" spans="1:6" ht="15">
      <c r="A160" s="10">
        <v>37701</v>
      </c>
      <c r="B160" s="11">
        <v>7.50297022573716</v>
      </c>
      <c r="C160" s="12">
        <f t="shared" si="6"/>
        <v>63.07223882468881</v>
      </c>
      <c r="D160" s="12">
        <f t="shared" si="4"/>
        <v>60.38393763105388</v>
      </c>
      <c r="E160" s="8" t="s">
        <v>15</v>
      </c>
      <c r="F160" s="13" t="str">
        <f t="shared" si="5"/>
        <v>Down</v>
      </c>
    </row>
    <row r="161" spans="1:6" ht="15">
      <c r="A161" s="10">
        <v>37708</v>
      </c>
      <c r="B161" s="11">
        <v>-3.6046394802353166</v>
      </c>
      <c r="C161" s="12">
        <f t="shared" si="6"/>
        <v>59.4675993444535</v>
      </c>
      <c r="D161" s="12">
        <f t="shared" si="4"/>
        <v>60.714898363813774</v>
      </c>
      <c r="E161" s="8" t="s">
        <v>15</v>
      </c>
      <c r="F161" s="13" t="str">
        <f t="shared" si="5"/>
        <v>Up</v>
      </c>
    </row>
    <row r="162" spans="1:6" ht="15">
      <c r="A162" s="10">
        <v>37715</v>
      </c>
      <c r="B162" s="11">
        <v>1.7776491024898755</v>
      </c>
      <c r="C162" s="12">
        <f t="shared" si="6"/>
        <v>61.24524844694337</v>
      </c>
      <c r="D162" s="12">
        <f t="shared" si="4"/>
        <v>60.94733198634737</v>
      </c>
      <c r="E162" s="13"/>
      <c r="F162" s="13" t="str">
        <f t="shared" si="5"/>
        <v>Down</v>
      </c>
    </row>
    <row r="163" spans="1:6" ht="15">
      <c r="A163" s="10">
        <v>37722</v>
      </c>
      <c r="B163" s="11">
        <v>-1.2004323832280894</v>
      </c>
      <c r="C163" s="12">
        <f t="shared" si="6"/>
        <v>60.04481606371528</v>
      </c>
      <c r="D163" s="12">
        <f t="shared" si="4"/>
        <v>60.907656846400336</v>
      </c>
      <c r="E163" s="13"/>
      <c r="F163" s="13" t="str">
        <f t="shared" si="5"/>
        <v>Up</v>
      </c>
    </row>
    <row r="164" spans="1:6" ht="15">
      <c r="A164" s="10">
        <v>37728</v>
      </c>
      <c r="B164" s="11">
        <v>2.9114361395831123</v>
      </c>
      <c r="C164" s="12">
        <f t="shared" si="6"/>
        <v>62.95625220329839</v>
      </c>
      <c r="D164" s="12">
        <f t="shared" si="4"/>
        <v>60.9222931530865</v>
      </c>
      <c r="E164" s="8" t="s">
        <v>15</v>
      </c>
      <c r="F164" s="13" t="str">
        <f t="shared" si="5"/>
        <v>Up</v>
      </c>
    </row>
    <row r="165" spans="1:6" ht="15">
      <c r="A165" s="10">
        <v>37736</v>
      </c>
      <c r="B165" s="11">
        <v>0.585286152331066</v>
      </c>
      <c r="C165" s="12">
        <f t="shared" si="6"/>
        <v>63.541538355629456</v>
      </c>
      <c r="D165" s="12">
        <f t="shared" si="4"/>
        <v>60.945258134844764</v>
      </c>
      <c r="E165" s="13"/>
      <c r="F165" s="13" t="str">
        <f t="shared" si="5"/>
        <v>Up</v>
      </c>
    </row>
    <row r="166" spans="1:6" ht="15">
      <c r="A166" s="10">
        <v>37743</v>
      </c>
      <c r="B166" s="11">
        <v>3.4790445144135207</v>
      </c>
      <c r="C166" s="12">
        <f t="shared" si="6"/>
        <v>67.02058287004297</v>
      </c>
      <c r="D166" s="12">
        <f aca="true" t="shared" si="7" ref="D166:D229">AVERAGE(C141:C166)</f>
        <v>61.12858539451965</v>
      </c>
      <c r="E166" s="13"/>
      <c r="F166" s="13" t="str">
        <f aca="true" t="shared" si="8" ref="F166:F229">IF(B167&lt;=0,"Down","Up")</f>
        <v>Up</v>
      </c>
    </row>
    <row r="167" spans="1:6" ht="15">
      <c r="A167" s="10">
        <v>37750</v>
      </c>
      <c r="B167" s="11">
        <v>0.35803371752967106</v>
      </c>
      <c r="C167" s="12">
        <f t="shared" si="6"/>
        <v>67.37861658757264</v>
      </c>
      <c r="D167" s="12">
        <f t="shared" si="7"/>
        <v>61.26081689489456</v>
      </c>
      <c r="E167" s="13"/>
      <c r="F167" s="13" t="str">
        <f t="shared" si="8"/>
        <v>Up</v>
      </c>
    </row>
    <row r="168" spans="1:6" ht="15">
      <c r="A168" s="10">
        <v>37757</v>
      </c>
      <c r="B168" s="11">
        <v>1.166689879045646</v>
      </c>
      <c r="C168" s="12">
        <f t="shared" si="6"/>
        <v>68.54530646661829</v>
      </c>
      <c r="D168" s="12">
        <f t="shared" si="7"/>
        <v>61.350330755399824</v>
      </c>
      <c r="E168" s="13"/>
      <c r="F168" s="13" t="str">
        <f t="shared" si="8"/>
        <v>Down</v>
      </c>
    </row>
    <row r="169" spans="1:6" ht="15">
      <c r="A169" s="10">
        <v>37764</v>
      </c>
      <c r="B169" s="11">
        <v>-1.1733559250238224</v>
      </c>
      <c r="C169" s="12">
        <f t="shared" si="6"/>
        <v>67.37195054159446</v>
      </c>
      <c r="D169" s="12">
        <f t="shared" si="7"/>
        <v>61.370908281477924</v>
      </c>
      <c r="E169" s="13"/>
      <c r="F169" s="13" t="str">
        <f t="shared" si="8"/>
        <v>Up</v>
      </c>
    </row>
    <row r="170" spans="1:6" ht="15">
      <c r="A170" s="10">
        <v>37771</v>
      </c>
      <c r="B170" s="11">
        <v>3.2543237393112046</v>
      </c>
      <c r="C170" s="12">
        <f t="shared" si="6"/>
        <v>70.62627428090566</v>
      </c>
      <c r="D170" s="12">
        <f t="shared" si="7"/>
        <v>61.61556740529914</v>
      </c>
      <c r="E170" s="13"/>
      <c r="F170" s="13" t="str">
        <f t="shared" si="8"/>
        <v>Up</v>
      </c>
    </row>
    <row r="171" spans="1:6" ht="15">
      <c r="A171" s="10">
        <v>37778</v>
      </c>
      <c r="B171" s="11">
        <v>2.5083282308865806</v>
      </c>
      <c r="C171" s="12">
        <f t="shared" si="6"/>
        <v>73.13460251179224</v>
      </c>
      <c r="D171" s="12">
        <f t="shared" si="7"/>
        <v>62.05261948425659</v>
      </c>
      <c r="E171" s="13"/>
      <c r="F171" s="13" t="str">
        <f t="shared" si="8"/>
        <v>Up</v>
      </c>
    </row>
    <row r="172" spans="1:6" ht="15">
      <c r="A172" s="10">
        <v>37785</v>
      </c>
      <c r="B172" s="11">
        <v>0.08605329229771641</v>
      </c>
      <c r="C172" s="12">
        <f t="shared" si="6"/>
        <v>73.22065580408996</v>
      </c>
      <c r="D172" s="12">
        <f t="shared" si="7"/>
        <v>62.465826286389934</v>
      </c>
      <c r="E172" s="13"/>
      <c r="F172" s="13" t="str">
        <f t="shared" si="8"/>
        <v>Up</v>
      </c>
    </row>
    <row r="173" spans="1:6" ht="15">
      <c r="A173" s="10">
        <v>37792</v>
      </c>
      <c r="B173" s="11">
        <v>0.7161570285552532</v>
      </c>
      <c r="C173" s="12">
        <f t="shared" si="6"/>
        <v>73.93681283264522</v>
      </c>
      <c r="D173" s="12">
        <f t="shared" si="7"/>
        <v>62.99399798382055</v>
      </c>
      <c r="E173" s="13"/>
      <c r="F173" s="13" t="str">
        <f t="shared" si="8"/>
        <v>Down</v>
      </c>
    </row>
    <row r="174" spans="1:6" ht="15">
      <c r="A174" s="10">
        <v>37799</v>
      </c>
      <c r="B174" s="11">
        <v>-1.9554278942241043</v>
      </c>
      <c r="C174" s="12">
        <f t="shared" si="6"/>
        <v>71.98138493842112</v>
      </c>
      <c r="D174" s="12">
        <f t="shared" si="7"/>
        <v>63.42754122223445</v>
      </c>
      <c r="E174" s="13"/>
      <c r="F174" s="13" t="str">
        <f t="shared" si="8"/>
        <v>Up</v>
      </c>
    </row>
    <row r="175" spans="1:6" ht="15">
      <c r="A175" s="10">
        <v>37805</v>
      </c>
      <c r="B175" s="11">
        <v>0.9710925815902272</v>
      </c>
      <c r="C175" s="12">
        <f t="shared" si="6"/>
        <v>72.95247752001134</v>
      </c>
      <c r="D175" s="12">
        <f t="shared" si="7"/>
        <v>63.77266544290937</v>
      </c>
      <c r="E175" s="13"/>
      <c r="F175" s="13" t="str">
        <f t="shared" si="8"/>
        <v>Up</v>
      </c>
    </row>
    <row r="176" spans="1:6" ht="15">
      <c r="A176" s="10">
        <v>37813</v>
      </c>
      <c r="B176" s="11">
        <v>1.2620472760474621</v>
      </c>
      <c r="C176" s="12">
        <f t="shared" si="6"/>
        <v>74.21452479605881</v>
      </c>
      <c r="D176" s="12">
        <f t="shared" si="7"/>
        <v>64.08598567373966</v>
      </c>
      <c r="E176" s="13"/>
      <c r="F176" s="13" t="str">
        <f t="shared" si="8"/>
        <v>Down</v>
      </c>
    </row>
    <row r="177" spans="1:6" ht="15">
      <c r="A177" s="10">
        <v>37820</v>
      </c>
      <c r="B177" s="11">
        <v>-0.48289819063457307</v>
      </c>
      <c r="C177" s="12">
        <f t="shared" si="6"/>
        <v>73.73162660542424</v>
      </c>
      <c r="D177" s="12">
        <f t="shared" si="7"/>
        <v>64.48767071076385</v>
      </c>
      <c r="E177" s="13"/>
      <c r="F177" s="13" t="str">
        <f t="shared" si="8"/>
        <v>Up</v>
      </c>
    </row>
    <row r="178" spans="1:6" ht="15">
      <c r="A178" s="10">
        <v>37827</v>
      </c>
      <c r="B178" s="11">
        <v>0.539604558450435</v>
      </c>
      <c r="C178" s="12">
        <f t="shared" si="6"/>
        <v>74.27123116387467</v>
      </c>
      <c r="D178" s="12">
        <f t="shared" si="7"/>
        <v>65.08233325205393</v>
      </c>
      <c r="E178" s="13"/>
      <c r="F178" s="13" t="str">
        <f t="shared" si="8"/>
        <v>Down</v>
      </c>
    </row>
    <row r="179" spans="1:6" ht="15">
      <c r="A179" s="10">
        <v>37834</v>
      </c>
      <c r="B179" s="11">
        <v>-1.8554491929346661</v>
      </c>
      <c r="C179" s="12">
        <f t="shared" si="6"/>
        <v>72.41578197094</v>
      </c>
      <c r="D179" s="12">
        <f t="shared" si="7"/>
        <v>65.63108288167992</v>
      </c>
      <c r="E179" s="13"/>
      <c r="F179" s="13" t="str">
        <f t="shared" si="8"/>
        <v>Down</v>
      </c>
    </row>
    <row r="180" spans="1:6" ht="15">
      <c r="A180" s="10">
        <v>37841</v>
      </c>
      <c r="B180" s="11">
        <v>-0.26118451257459707</v>
      </c>
      <c r="C180" s="12">
        <f t="shared" si="6"/>
        <v>72.1545974583654</v>
      </c>
      <c r="D180" s="12">
        <f t="shared" si="7"/>
        <v>66.28669528728733</v>
      </c>
      <c r="E180" s="13"/>
      <c r="F180" s="13" t="str">
        <f t="shared" si="8"/>
        <v>Up</v>
      </c>
    </row>
    <row r="181" spans="1:6" ht="15">
      <c r="A181" s="10">
        <v>37848</v>
      </c>
      <c r="B181" s="11">
        <v>1.3379842265162312</v>
      </c>
      <c r="C181" s="12">
        <f t="shared" si="6"/>
        <v>73.49258168488163</v>
      </c>
      <c r="D181" s="12">
        <f t="shared" si="7"/>
        <v>66.96966323592416</v>
      </c>
      <c r="E181" s="13"/>
      <c r="F181" s="13" t="str">
        <f t="shared" si="8"/>
        <v>Up</v>
      </c>
    </row>
    <row r="182" spans="1:6" ht="15">
      <c r="A182" s="10">
        <v>37855</v>
      </c>
      <c r="B182" s="11">
        <v>0.24125087062289996</v>
      </c>
      <c r="C182" s="12">
        <f t="shared" si="6"/>
        <v>73.73383255550453</v>
      </c>
      <c r="D182" s="12">
        <f t="shared" si="7"/>
        <v>67.60073203706271</v>
      </c>
      <c r="E182" s="13"/>
      <c r="F182" s="13" t="str">
        <f t="shared" si="8"/>
        <v>Up</v>
      </c>
    </row>
    <row r="183" spans="1:6" ht="15">
      <c r="A183" s="10">
        <v>37862</v>
      </c>
      <c r="B183" s="11">
        <v>1.5054478077860312</v>
      </c>
      <c r="C183" s="12">
        <f t="shared" si="6"/>
        <v>75.23928036329056</v>
      </c>
      <c r="D183" s="12">
        <f t="shared" si="7"/>
        <v>68.32153591793991</v>
      </c>
      <c r="E183" s="13"/>
      <c r="F183" s="13" t="str">
        <f t="shared" si="8"/>
        <v>Up</v>
      </c>
    </row>
    <row r="184" spans="1:6" ht="15">
      <c r="A184" s="10">
        <v>37869</v>
      </c>
      <c r="B184" s="11">
        <v>1.32736778404976</v>
      </c>
      <c r="C184" s="12">
        <f t="shared" si="6"/>
        <v>76.56664814734032</v>
      </c>
      <c r="D184" s="12">
        <f t="shared" si="7"/>
        <v>69.14945118988672</v>
      </c>
      <c r="E184" s="13"/>
      <c r="F184" s="13" t="str">
        <f t="shared" si="8"/>
        <v>Down</v>
      </c>
    </row>
    <row r="185" spans="1:6" ht="15">
      <c r="A185" s="10">
        <v>37876</v>
      </c>
      <c r="B185" s="11">
        <v>-0.2702199943214634</v>
      </c>
      <c r="C185" s="12">
        <f t="shared" si="6"/>
        <v>76.29642815301885</v>
      </c>
      <c r="D185" s="12">
        <f t="shared" si="7"/>
        <v>69.94664963427392</v>
      </c>
      <c r="E185" s="13"/>
      <c r="F185" s="13" t="str">
        <f t="shared" si="8"/>
        <v>Up</v>
      </c>
    </row>
    <row r="186" spans="1:6" ht="15">
      <c r="A186" s="10">
        <v>37883</v>
      </c>
      <c r="B186" s="11">
        <v>1.734682858348946</v>
      </c>
      <c r="C186" s="12">
        <f t="shared" si="6"/>
        <v>78.0311110113678</v>
      </c>
      <c r="D186" s="12">
        <f t="shared" si="7"/>
        <v>70.52199087222313</v>
      </c>
      <c r="E186" s="13"/>
      <c r="F186" s="13" t="str">
        <f t="shared" si="8"/>
        <v>Down</v>
      </c>
    </row>
    <row r="187" spans="1:6" ht="15">
      <c r="A187" s="10">
        <v>37890</v>
      </c>
      <c r="B187" s="11">
        <v>-3.806812699025375</v>
      </c>
      <c r="C187" s="12">
        <f t="shared" si="6"/>
        <v>74.22429831234243</v>
      </c>
      <c r="D187" s="12">
        <f t="shared" si="7"/>
        <v>71.0895562171419</v>
      </c>
      <c r="E187" s="13"/>
      <c r="F187" s="13" t="str">
        <f t="shared" si="8"/>
        <v>Up</v>
      </c>
    </row>
    <row r="188" spans="1:6" ht="15">
      <c r="A188" s="10">
        <v>37897</v>
      </c>
      <c r="B188" s="11">
        <v>3.3104278477203097</v>
      </c>
      <c r="C188" s="12">
        <f t="shared" si="6"/>
        <v>77.53472616006273</v>
      </c>
      <c r="D188" s="12">
        <f t="shared" si="7"/>
        <v>71.71607459072344</v>
      </c>
      <c r="E188" s="13"/>
      <c r="F188" s="13" t="str">
        <f t="shared" si="8"/>
        <v>Up</v>
      </c>
    </row>
    <row r="189" spans="1:6" ht="15">
      <c r="A189" s="10">
        <v>37904</v>
      </c>
      <c r="B189" s="11">
        <v>0.7972034762343982</v>
      </c>
      <c r="C189" s="12">
        <f t="shared" si="6"/>
        <v>78.33192963629713</v>
      </c>
      <c r="D189" s="12">
        <f t="shared" si="7"/>
        <v>72.41942511274581</v>
      </c>
      <c r="E189" s="13"/>
      <c r="F189" s="13" t="str">
        <f t="shared" si="8"/>
        <v>Up</v>
      </c>
    </row>
    <row r="190" spans="1:6" ht="15">
      <c r="A190" s="10">
        <v>37911</v>
      </c>
      <c r="B190" s="11">
        <v>0.121380267036586</v>
      </c>
      <c r="C190" s="12">
        <f t="shared" si="6"/>
        <v>78.45330990333372</v>
      </c>
      <c r="D190" s="12">
        <f t="shared" si="7"/>
        <v>73.0154657935164</v>
      </c>
      <c r="E190" s="13"/>
      <c r="F190" s="13" t="str">
        <f t="shared" si="8"/>
        <v>Down</v>
      </c>
    </row>
    <row r="191" spans="1:6" ht="15">
      <c r="A191" s="10">
        <v>37918</v>
      </c>
      <c r="B191" s="11">
        <v>-1.0016164415194373</v>
      </c>
      <c r="C191" s="12">
        <f t="shared" si="6"/>
        <v>77.45169346181429</v>
      </c>
      <c r="D191" s="12">
        <f t="shared" si="7"/>
        <v>73.5504717591389</v>
      </c>
      <c r="E191" s="13"/>
      <c r="F191" s="13" t="str">
        <f t="shared" si="8"/>
        <v>Up</v>
      </c>
    </row>
    <row r="192" spans="1:6" ht="15">
      <c r="A192" s="10">
        <v>37925</v>
      </c>
      <c r="B192" s="11">
        <v>2.1187470235491945</v>
      </c>
      <c r="C192" s="12">
        <f t="shared" si="6"/>
        <v>79.57044048536348</v>
      </c>
      <c r="D192" s="12">
        <f t="shared" si="7"/>
        <v>74.03315859049738</v>
      </c>
      <c r="E192" s="13"/>
      <c r="F192" s="13" t="str">
        <f t="shared" si="8"/>
        <v>Up</v>
      </c>
    </row>
    <row r="193" spans="1:6" ht="15">
      <c r="A193" s="10">
        <v>37932</v>
      </c>
      <c r="B193" s="11">
        <v>0.2379343491543784</v>
      </c>
      <c r="C193" s="12">
        <f t="shared" si="6"/>
        <v>79.80837483451785</v>
      </c>
      <c r="D193" s="12">
        <f t="shared" si="7"/>
        <v>74.51122621537988</v>
      </c>
      <c r="E193" s="13"/>
      <c r="F193" s="13" t="str">
        <f t="shared" si="8"/>
        <v>Down</v>
      </c>
    </row>
    <row r="194" spans="1:6" ht="15">
      <c r="A194" s="10">
        <v>37939</v>
      </c>
      <c r="B194" s="11">
        <v>-0.2715507828448427</v>
      </c>
      <c r="C194" s="12">
        <f t="shared" si="6"/>
        <v>79.53682405167301</v>
      </c>
      <c r="D194" s="12">
        <f t="shared" si="7"/>
        <v>74.93397689172815</v>
      </c>
      <c r="E194" s="13"/>
      <c r="F194" s="13" t="str">
        <f t="shared" si="8"/>
        <v>Down</v>
      </c>
    </row>
    <row r="195" spans="1:6" ht="15">
      <c r="A195" s="10">
        <v>37946</v>
      </c>
      <c r="B195" s="11">
        <v>-1.4347598419574337</v>
      </c>
      <c r="C195" s="12">
        <f t="shared" si="6"/>
        <v>78.10206420971558</v>
      </c>
      <c r="D195" s="12">
        <f t="shared" si="7"/>
        <v>75.34667357127125</v>
      </c>
      <c r="E195" s="13"/>
      <c r="F195" s="13" t="str">
        <f t="shared" si="8"/>
        <v>Up</v>
      </c>
    </row>
    <row r="196" spans="1:6" ht="15">
      <c r="A196" s="10">
        <v>37953</v>
      </c>
      <c r="B196" s="11">
        <v>2.2138938258249086</v>
      </c>
      <c r="C196" s="12">
        <f t="shared" si="6"/>
        <v>80.31595803554049</v>
      </c>
      <c r="D196" s="12">
        <f t="shared" si="7"/>
        <v>75.7193537156803</v>
      </c>
      <c r="E196" s="13"/>
      <c r="F196" s="13" t="str">
        <f t="shared" si="8"/>
        <v>Up</v>
      </c>
    </row>
    <row r="197" spans="1:6" ht="15">
      <c r="A197" s="10">
        <v>37960</v>
      </c>
      <c r="B197" s="11">
        <v>0.31185031185030354</v>
      </c>
      <c r="C197" s="12">
        <f t="shared" si="6"/>
        <v>80.6278083473908</v>
      </c>
      <c r="D197" s="12">
        <f t="shared" si="7"/>
        <v>76.00755394012639</v>
      </c>
      <c r="E197" s="13"/>
      <c r="F197" s="13" t="str">
        <f t="shared" si="8"/>
        <v>Up</v>
      </c>
    </row>
    <row r="198" spans="1:6" ht="15">
      <c r="A198" s="10">
        <v>37967</v>
      </c>
      <c r="B198" s="11">
        <v>1.1907677814413598</v>
      </c>
      <c r="C198" s="12">
        <f t="shared" si="6"/>
        <v>81.81857612883216</v>
      </c>
      <c r="D198" s="12">
        <f t="shared" si="7"/>
        <v>76.33824318338569</v>
      </c>
      <c r="E198" s="13"/>
      <c r="F198" s="13" t="str">
        <f t="shared" si="8"/>
        <v>Up</v>
      </c>
    </row>
    <row r="199" spans="1:6" ht="15">
      <c r="A199" s="10">
        <v>37974</v>
      </c>
      <c r="B199" s="11">
        <v>1.3517790976967703</v>
      </c>
      <c r="C199" s="12">
        <f t="shared" si="6"/>
        <v>83.17035522652893</v>
      </c>
      <c r="D199" s="12">
        <f t="shared" si="7"/>
        <v>76.6933794293043</v>
      </c>
      <c r="E199" s="13"/>
      <c r="F199" s="13" t="str">
        <f t="shared" si="8"/>
        <v>Up</v>
      </c>
    </row>
    <row r="200" spans="1:6" ht="15">
      <c r="A200" s="10">
        <v>37981</v>
      </c>
      <c r="B200" s="11">
        <v>0.6641191924016798</v>
      </c>
      <c r="C200" s="12">
        <f t="shared" si="6"/>
        <v>83.83447441893061</v>
      </c>
      <c r="D200" s="12">
        <f t="shared" si="7"/>
        <v>77.14926748624697</v>
      </c>
      <c r="E200" s="13"/>
      <c r="F200" s="13" t="str">
        <f t="shared" si="8"/>
        <v>Up</v>
      </c>
    </row>
    <row r="201" spans="1:6" ht="15">
      <c r="A201" s="10">
        <v>37986</v>
      </c>
      <c r="B201" s="11">
        <v>1.4627380485267683</v>
      </c>
      <c r="C201" s="12">
        <f t="shared" si="6"/>
        <v>85.29721246745738</v>
      </c>
      <c r="D201" s="12">
        <f t="shared" si="7"/>
        <v>77.62406498422567</v>
      </c>
      <c r="E201" s="13"/>
      <c r="F201" s="13" t="str">
        <f t="shared" si="8"/>
        <v>Down</v>
      </c>
    </row>
    <row r="202" spans="1:6" ht="15">
      <c r="A202" s="10">
        <v>37988</v>
      </c>
      <c r="B202" s="11">
        <v>-0.3093747751636844</v>
      </c>
      <c r="C202" s="12">
        <f t="shared" si="6"/>
        <v>84.9878376922937</v>
      </c>
      <c r="D202" s="12">
        <f t="shared" si="7"/>
        <v>78.03842317254238</v>
      </c>
      <c r="E202" s="13"/>
      <c r="F202" s="13" t="str">
        <f t="shared" si="8"/>
        <v>Up</v>
      </c>
    </row>
    <row r="203" spans="1:6" ht="15">
      <c r="A203" s="10">
        <v>37995</v>
      </c>
      <c r="B203" s="11">
        <v>1.207058314087739</v>
      </c>
      <c r="C203" s="12">
        <f t="shared" si="6"/>
        <v>86.19489600638144</v>
      </c>
      <c r="D203" s="12">
        <f t="shared" si="7"/>
        <v>78.51777968796381</v>
      </c>
      <c r="E203" s="13"/>
      <c r="F203" s="13" t="str">
        <f t="shared" si="8"/>
        <v>Up</v>
      </c>
    </row>
    <row r="204" spans="1:6" ht="15">
      <c r="A204" s="10">
        <v>38002</v>
      </c>
      <c r="B204" s="11">
        <v>1.601804146684982</v>
      </c>
      <c r="C204" s="12">
        <f t="shared" si="6"/>
        <v>87.79670015306642</v>
      </c>
      <c r="D204" s="12">
        <f t="shared" si="7"/>
        <v>79.03799003370196</v>
      </c>
      <c r="E204" s="13"/>
      <c r="F204" s="13" t="str">
        <f t="shared" si="8"/>
        <v>Up</v>
      </c>
    </row>
    <row r="205" spans="1:6" ht="15">
      <c r="A205" s="10">
        <v>38009</v>
      </c>
      <c r="B205" s="11">
        <v>0.15089969556862926</v>
      </c>
      <c r="C205" s="12">
        <f t="shared" si="6"/>
        <v>87.94759984863505</v>
      </c>
      <c r="D205" s="12">
        <f t="shared" si="7"/>
        <v>79.63536764438254</v>
      </c>
      <c r="E205" s="13"/>
      <c r="F205" s="13" t="str">
        <f t="shared" si="8"/>
        <v>Down</v>
      </c>
    </row>
    <row r="206" spans="1:6" ht="15">
      <c r="A206" s="10">
        <v>38016</v>
      </c>
      <c r="B206" s="11">
        <v>-0.9127940081468</v>
      </c>
      <c r="C206" s="12">
        <f aca="true" t="shared" si="9" ref="C206:C269">+C205+B206</f>
        <v>87.03480584048825</v>
      </c>
      <c r="D206" s="12">
        <f t="shared" si="7"/>
        <v>80.20768335138726</v>
      </c>
      <c r="E206" s="13"/>
      <c r="F206" s="13" t="str">
        <f t="shared" si="8"/>
        <v>Up</v>
      </c>
    </row>
    <row r="207" spans="1:6" ht="15">
      <c r="A207" s="10">
        <v>38023</v>
      </c>
      <c r="B207" s="11">
        <v>1.028175364458539</v>
      </c>
      <c r="C207" s="12">
        <f t="shared" si="9"/>
        <v>88.06298120494678</v>
      </c>
      <c r="D207" s="12">
        <f t="shared" si="7"/>
        <v>80.76808333292823</v>
      </c>
      <c r="E207" s="13"/>
      <c r="F207" s="13" t="str">
        <f t="shared" si="8"/>
        <v>Up</v>
      </c>
    </row>
    <row r="208" spans="1:6" ht="15">
      <c r="A208" s="10">
        <v>38030</v>
      </c>
      <c r="B208" s="11">
        <v>0.26689768630332456</v>
      </c>
      <c r="C208" s="12">
        <f t="shared" si="9"/>
        <v>88.3298788912501</v>
      </c>
      <c r="D208" s="12">
        <f t="shared" si="7"/>
        <v>81.3294697304569</v>
      </c>
      <c r="E208" s="13"/>
      <c r="F208" s="13" t="str">
        <f t="shared" si="8"/>
        <v>Down</v>
      </c>
    </row>
    <row r="209" spans="1:6" ht="15">
      <c r="A209" s="10">
        <v>38037</v>
      </c>
      <c r="B209" s="11">
        <v>-0.14836665764830226</v>
      </c>
      <c r="C209" s="12">
        <f t="shared" si="9"/>
        <v>88.18151223360181</v>
      </c>
      <c r="D209" s="12">
        <f t="shared" si="7"/>
        <v>81.82724787931504</v>
      </c>
      <c r="E209" s="13"/>
      <c r="F209" s="13" t="str">
        <f t="shared" si="8"/>
        <v>Up</v>
      </c>
    </row>
    <row r="210" spans="1:6" ht="15">
      <c r="A210" s="10">
        <v>38044</v>
      </c>
      <c r="B210" s="11">
        <v>0.07254547202630857</v>
      </c>
      <c r="C210" s="12">
        <f t="shared" si="9"/>
        <v>88.25405770562811</v>
      </c>
      <c r="D210" s="12">
        <f t="shared" si="7"/>
        <v>82.27676363155686</v>
      </c>
      <c r="E210" s="13"/>
      <c r="F210" s="13" t="str">
        <f t="shared" si="8"/>
        <v>Up</v>
      </c>
    </row>
    <row r="211" spans="1:6" ht="15">
      <c r="A211" s="10">
        <v>38051</v>
      </c>
      <c r="B211" s="11">
        <v>1.0411025905287419</v>
      </c>
      <c r="C211" s="12">
        <f t="shared" si="9"/>
        <v>89.29516029615685</v>
      </c>
      <c r="D211" s="12">
        <f t="shared" si="7"/>
        <v>82.77671486783142</v>
      </c>
      <c r="E211" s="13"/>
      <c r="F211" s="13" t="str">
        <f t="shared" si="8"/>
        <v>Down</v>
      </c>
    </row>
    <row r="212" spans="1:6" ht="15">
      <c r="A212" s="10">
        <v>38058</v>
      </c>
      <c r="B212" s="11">
        <v>-3.136939646975434</v>
      </c>
      <c r="C212" s="12">
        <f t="shared" si="9"/>
        <v>86.15822064918142</v>
      </c>
      <c r="D212" s="12">
        <f t="shared" si="7"/>
        <v>83.08929600774731</v>
      </c>
      <c r="E212" s="13"/>
      <c r="F212" s="13" t="str">
        <f t="shared" si="8"/>
        <v>Down</v>
      </c>
    </row>
    <row r="213" spans="1:6" ht="15">
      <c r="A213" s="10">
        <v>38065</v>
      </c>
      <c r="B213" s="11">
        <v>-0.962902808392152</v>
      </c>
      <c r="C213" s="12">
        <f t="shared" si="9"/>
        <v>85.19531784078926</v>
      </c>
      <c r="D213" s="12">
        <f t="shared" si="7"/>
        <v>83.51125829730297</v>
      </c>
      <c r="E213" s="13"/>
      <c r="F213" s="13" t="str">
        <f t="shared" si="8"/>
        <v>Down</v>
      </c>
    </row>
    <row r="214" spans="1:6" ht="15">
      <c r="A214" s="10">
        <v>38072</v>
      </c>
      <c r="B214" s="11">
        <v>-0.15498567283606102</v>
      </c>
      <c r="C214" s="12">
        <f t="shared" si="9"/>
        <v>85.0403321679532</v>
      </c>
      <c r="D214" s="12">
        <f t="shared" si="7"/>
        <v>83.79993545145261</v>
      </c>
      <c r="E214" s="13"/>
      <c r="F214" s="13" t="str">
        <f t="shared" si="8"/>
        <v>Up</v>
      </c>
    </row>
    <row r="215" spans="1:6" ht="15">
      <c r="A215" s="10">
        <v>38079</v>
      </c>
      <c r="B215" s="11">
        <v>3.045863942385796</v>
      </c>
      <c r="C215" s="12">
        <f t="shared" si="9"/>
        <v>88.08619611033899</v>
      </c>
      <c r="D215" s="12">
        <f t="shared" si="7"/>
        <v>84.17509954660808</v>
      </c>
      <c r="E215" s="13"/>
      <c r="F215" s="13" t="str">
        <f t="shared" si="8"/>
        <v>Down</v>
      </c>
    </row>
    <row r="216" spans="1:6" ht="15">
      <c r="A216" s="10">
        <v>38085</v>
      </c>
      <c r="B216" s="11">
        <v>-0.218074811045621</v>
      </c>
      <c r="C216" s="12">
        <f t="shared" si="9"/>
        <v>87.86812129929336</v>
      </c>
      <c r="D216" s="12">
        <f t="shared" si="7"/>
        <v>84.5372076772219</v>
      </c>
      <c r="E216" s="13"/>
      <c r="F216" s="13" t="str">
        <f t="shared" si="8"/>
        <v>Down</v>
      </c>
    </row>
    <row r="217" spans="1:6" ht="15">
      <c r="A217" s="10">
        <v>38093</v>
      </c>
      <c r="B217" s="11">
        <v>-0.41340448688691467</v>
      </c>
      <c r="C217" s="12">
        <f t="shared" si="9"/>
        <v>87.45471681240645</v>
      </c>
      <c r="D217" s="12">
        <f t="shared" si="7"/>
        <v>84.92193934455236</v>
      </c>
      <c r="E217" s="13"/>
      <c r="F217" s="13" t="str">
        <f t="shared" si="8"/>
        <v>Up</v>
      </c>
    </row>
    <row r="218" spans="1:6" ht="15">
      <c r="A218" s="10">
        <v>38100</v>
      </c>
      <c r="B218" s="11">
        <v>0.5279347088426922</v>
      </c>
      <c r="C218" s="12">
        <f t="shared" si="9"/>
        <v>87.98265152124914</v>
      </c>
      <c r="D218" s="12">
        <f t="shared" si="7"/>
        <v>85.24548592285565</v>
      </c>
      <c r="E218" s="13"/>
      <c r="F218" s="13" t="str">
        <f t="shared" si="8"/>
        <v>Down</v>
      </c>
    </row>
    <row r="219" spans="1:6" ht="15">
      <c r="A219" s="10">
        <v>38107</v>
      </c>
      <c r="B219" s="11">
        <v>-2.9195160441872647</v>
      </c>
      <c r="C219" s="12">
        <f t="shared" si="9"/>
        <v>85.06313547706188</v>
      </c>
      <c r="D219" s="12">
        <f t="shared" si="7"/>
        <v>85.44759210141503</v>
      </c>
      <c r="E219" s="8" t="s">
        <v>15</v>
      </c>
      <c r="F219" s="13" t="str">
        <f t="shared" si="8"/>
        <v>Down</v>
      </c>
    </row>
    <row r="220" spans="1:6" ht="15">
      <c r="A220" s="10">
        <v>38114</v>
      </c>
      <c r="B220" s="11">
        <v>-0.7766639573737799</v>
      </c>
      <c r="C220" s="12">
        <f t="shared" si="9"/>
        <v>84.28647151968809</v>
      </c>
      <c r="D220" s="12">
        <f t="shared" si="7"/>
        <v>85.63027085018484</v>
      </c>
      <c r="E220" s="13"/>
      <c r="F220" s="13" t="str">
        <f t="shared" si="8"/>
        <v>Down</v>
      </c>
    </row>
    <row r="221" spans="1:6" ht="15">
      <c r="A221" s="10">
        <v>38121</v>
      </c>
      <c r="B221" s="11">
        <v>-0.2730499681441678</v>
      </c>
      <c r="C221" s="12">
        <f t="shared" si="9"/>
        <v>84.01342155154393</v>
      </c>
      <c r="D221" s="12">
        <f t="shared" si="7"/>
        <v>85.8576307479475</v>
      </c>
      <c r="E221" s="13"/>
      <c r="F221" s="13" t="str">
        <f t="shared" si="8"/>
        <v>Down</v>
      </c>
    </row>
    <row r="222" spans="1:6" ht="15">
      <c r="A222" s="10">
        <v>38128</v>
      </c>
      <c r="B222" s="11">
        <v>-0.19530893492745172</v>
      </c>
      <c r="C222" s="12">
        <f t="shared" si="9"/>
        <v>83.81811261661647</v>
      </c>
      <c r="D222" s="12">
        <f t="shared" si="7"/>
        <v>85.99232900106578</v>
      </c>
      <c r="E222" s="13"/>
      <c r="F222" s="13" t="str">
        <f t="shared" si="8"/>
        <v>Up</v>
      </c>
    </row>
    <row r="223" spans="1:6" ht="15">
      <c r="A223" s="10">
        <v>38135</v>
      </c>
      <c r="B223" s="11">
        <v>2.479973663996504</v>
      </c>
      <c r="C223" s="12">
        <f t="shared" si="9"/>
        <v>86.29808628061298</v>
      </c>
      <c r="D223" s="12">
        <f t="shared" si="7"/>
        <v>86.21041661388205</v>
      </c>
      <c r="E223" s="13"/>
      <c r="F223" s="13" t="str">
        <f t="shared" si="8"/>
        <v>Up</v>
      </c>
    </row>
    <row r="224" spans="1:6" ht="15">
      <c r="A224" s="10">
        <v>38142</v>
      </c>
      <c r="B224" s="11">
        <v>0.16240139915051355</v>
      </c>
      <c r="C224" s="12">
        <f t="shared" si="9"/>
        <v>86.46048767976349</v>
      </c>
      <c r="D224" s="12">
        <f t="shared" si="7"/>
        <v>86.38895167353324</v>
      </c>
      <c r="E224" s="13"/>
      <c r="F224" s="13" t="str">
        <f t="shared" si="8"/>
        <v>Up</v>
      </c>
    </row>
    <row r="225" spans="1:6" ht="15">
      <c r="A225" s="10">
        <v>38148</v>
      </c>
      <c r="B225" s="11">
        <v>1.2445434298441027</v>
      </c>
      <c r="C225" s="12">
        <f t="shared" si="9"/>
        <v>87.70503110960759</v>
      </c>
      <c r="D225" s="12">
        <f t="shared" si="7"/>
        <v>86.56336228442089</v>
      </c>
      <c r="E225" s="8" t="s">
        <v>15</v>
      </c>
      <c r="F225" s="13" t="str">
        <f t="shared" si="8"/>
        <v>Down</v>
      </c>
    </row>
    <row r="226" spans="1:6" ht="15">
      <c r="A226" s="10">
        <v>38156</v>
      </c>
      <c r="B226" s="11">
        <v>-0.12758805775779924</v>
      </c>
      <c r="C226" s="12">
        <f t="shared" si="9"/>
        <v>87.57744305184978</v>
      </c>
      <c r="D226" s="12">
        <f t="shared" si="7"/>
        <v>86.70732261645624</v>
      </c>
      <c r="E226" s="13"/>
      <c r="F226" s="13" t="str">
        <f t="shared" si="8"/>
        <v>Down</v>
      </c>
    </row>
    <row r="227" spans="1:6" ht="15">
      <c r="A227" s="10">
        <v>38163</v>
      </c>
      <c r="B227" s="11">
        <v>-0.05198146288170058</v>
      </c>
      <c r="C227" s="12">
        <f t="shared" si="9"/>
        <v>87.52546158896808</v>
      </c>
      <c r="D227" s="12">
        <f t="shared" si="7"/>
        <v>86.79302450574511</v>
      </c>
      <c r="E227" s="13"/>
      <c r="F227" s="13" t="str">
        <f t="shared" si="8"/>
        <v>Down</v>
      </c>
    </row>
    <row r="228" spans="1:6" ht="15">
      <c r="A228" s="10">
        <v>38170</v>
      </c>
      <c r="B228" s="11">
        <v>-0.7977574641009122</v>
      </c>
      <c r="C228" s="12">
        <f t="shared" si="9"/>
        <v>86.72770412486717</v>
      </c>
      <c r="D228" s="12">
        <f t="shared" si="7"/>
        <v>86.85994244545944</v>
      </c>
      <c r="E228" s="8" t="s">
        <v>15</v>
      </c>
      <c r="F228" s="13" t="str">
        <f t="shared" si="8"/>
        <v>Down</v>
      </c>
    </row>
    <row r="229" spans="1:6" ht="15">
      <c r="A229" s="10">
        <v>38177</v>
      </c>
      <c r="B229" s="11">
        <v>-1.1169560504007636</v>
      </c>
      <c r="C229" s="12">
        <f t="shared" si="9"/>
        <v>85.61074807446641</v>
      </c>
      <c r="D229" s="12">
        <f t="shared" si="7"/>
        <v>86.83747521730888</v>
      </c>
      <c r="E229" s="13"/>
      <c r="F229" s="13" t="str">
        <f t="shared" si="8"/>
        <v>Down</v>
      </c>
    </row>
    <row r="230" spans="1:6" ht="15">
      <c r="A230" s="10">
        <v>38183</v>
      </c>
      <c r="B230" s="11">
        <v>-1.0262308929646413</v>
      </c>
      <c r="C230" s="12">
        <f t="shared" si="9"/>
        <v>84.58451718150177</v>
      </c>
      <c r="D230" s="12">
        <f aca="true" t="shared" si="10" ref="D230:D271">AVERAGE(C205:C230)</f>
        <v>86.71392971840254</v>
      </c>
      <c r="E230" s="13"/>
      <c r="F230" s="13" t="str">
        <f aca="true" t="shared" si="11" ref="F230:F271">IF(B231&lt;=0,"Down","Up")</f>
        <v>Down</v>
      </c>
    </row>
    <row r="231" spans="1:6" ht="15">
      <c r="A231" s="10">
        <v>38191</v>
      </c>
      <c r="B231" s="11">
        <v>-1.3791663261878195</v>
      </c>
      <c r="C231" s="12">
        <f t="shared" si="9"/>
        <v>83.20535085531395</v>
      </c>
      <c r="D231" s="12">
        <f t="shared" si="10"/>
        <v>86.53153552635173</v>
      </c>
      <c r="E231" s="13"/>
      <c r="F231" s="13" t="str">
        <f t="shared" si="11"/>
        <v>Up</v>
      </c>
    </row>
    <row r="232" spans="1:6" ht="15">
      <c r="A232" s="10">
        <v>38198</v>
      </c>
      <c r="B232" s="11">
        <v>1.4288344687902743</v>
      </c>
      <c r="C232" s="12">
        <f t="shared" si="9"/>
        <v>84.63418532410422</v>
      </c>
      <c r="D232" s="12">
        <f t="shared" si="10"/>
        <v>86.43920396802926</v>
      </c>
      <c r="E232" s="13"/>
      <c r="F232" s="13" t="str">
        <f t="shared" si="11"/>
        <v>Down</v>
      </c>
    </row>
    <row r="233" spans="1:6" ht="15">
      <c r="A233" s="10">
        <v>38205</v>
      </c>
      <c r="B233" s="11">
        <v>-3.4264604436698987</v>
      </c>
      <c r="C233" s="12">
        <f t="shared" si="9"/>
        <v>81.20772488043433</v>
      </c>
      <c r="D233" s="12">
        <f t="shared" si="10"/>
        <v>86.17554026324032</v>
      </c>
      <c r="E233" s="13"/>
      <c r="F233" s="13" t="str">
        <f t="shared" si="11"/>
        <v>Up</v>
      </c>
    </row>
    <row r="234" spans="1:6" ht="15">
      <c r="A234" s="10">
        <v>38212</v>
      </c>
      <c r="B234" s="11">
        <v>0.07800971831912751</v>
      </c>
      <c r="C234" s="12">
        <f t="shared" si="9"/>
        <v>81.28573459875345</v>
      </c>
      <c r="D234" s="12">
        <f t="shared" si="10"/>
        <v>85.90461163660585</v>
      </c>
      <c r="E234" s="13"/>
      <c r="F234" s="13" t="str">
        <f t="shared" si="11"/>
        <v>Up</v>
      </c>
    </row>
    <row r="235" spans="1:6" ht="15">
      <c r="A235" s="10">
        <v>38219</v>
      </c>
      <c r="B235" s="11">
        <v>3.1508264462809965</v>
      </c>
      <c r="C235" s="12">
        <f t="shared" si="9"/>
        <v>84.43656104503445</v>
      </c>
      <c r="D235" s="12">
        <f t="shared" si="10"/>
        <v>85.76057505243018</v>
      </c>
      <c r="E235" s="13"/>
      <c r="F235" s="13" t="str">
        <f t="shared" si="11"/>
        <v>Up</v>
      </c>
    </row>
    <row r="236" spans="1:6" ht="15">
      <c r="A236" s="10">
        <v>38226</v>
      </c>
      <c r="B236" s="11">
        <v>0.8576501115309387</v>
      </c>
      <c r="C236" s="12">
        <f t="shared" si="9"/>
        <v>85.2942111565654</v>
      </c>
      <c r="D236" s="12">
        <f t="shared" si="10"/>
        <v>85.64673480054316</v>
      </c>
      <c r="E236" s="13"/>
      <c r="F236" s="13" t="str">
        <f t="shared" si="11"/>
        <v>Up</v>
      </c>
    </row>
    <row r="237" spans="1:6" ht="15">
      <c r="A237" s="10">
        <v>38233</v>
      </c>
      <c r="B237" s="11">
        <v>0.5289906749596174</v>
      </c>
      <c r="C237" s="12">
        <f t="shared" si="9"/>
        <v>85.82320183152501</v>
      </c>
      <c r="D237" s="12">
        <f t="shared" si="10"/>
        <v>85.51319793651884</v>
      </c>
      <c r="E237" s="8" t="s">
        <v>15</v>
      </c>
      <c r="F237" s="13" t="str">
        <f t="shared" si="11"/>
        <v>Up</v>
      </c>
    </row>
    <row r="238" spans="1:6" ht="15">
      <c r="A238" s="10">
        <v>38240</v>
      </c>
      <c r="B238" s="11">
        <v>0.9240052800301601</v>
      </c>
      <c r="C238" s="12">
        <f t="shared" si="9"/>
        <v>86.74720711155517</v>
      </c>
      <c r="D238" s="12">
        <f t="shared" si="10"/>
        <v>85.53585126199476</v>
      </c>
      <c r="E238" s="13"/>
      <c r="F238" s="13" t="str">
        <f t="shared" si="11"/>
        <v>Up</v>
      </c>
    </row>
    <row r="239" spans="1:6" ht="15">
      <c r="A239" s="10">
        <v>38247</v>
      </c>
      <c r="B239" s="11">
        <v>0.4119510285429451</v>
      </c>
      <c r="C239" s="12">
        <f t="shared" si="9"/>
        <v>87.15915814009811</v>
      </c>
      <c r="D239" s="12">
        <f t="shared" si="10"/>
        <v>85.61138358119895</v>
      </c>
      <c r="E239" s="13"/>
      <c r="F239" s="13" t="str">
        <f t="shared" si="11"/>
        <v>Down</v>
      </c>
    </row>
    <row r="240" spans="1:6" ht="15">
      <c r="A240" s="10">
        <v>38254</v>
      </c>
      <c r="B240" s="11">
        <v>-1.6339550750963716</v>
      </c>
      <c r="C240" s="12">
        <f t="shared" si="9"/>
        <v>85.52520306500175</v>
      </c>
      <c r="D240" s="12">
        <f t="shared" si="10"/>
        <v>85.63003246185468</v>
      </c>
      <c r="E240" s="8" t="s">
        <v>15</v>
      </c>
      <c r="F240" s="13" t="str">
        <f t="shared" si="11"/>
        <v>Up</v>
      </c>
    </row>
    <row r="241" spans="1:6" ht="15">
      <c r="A241" s="10">
        <v>38261</v>
      </c>
      <c r="B241" s="11">
        <v>1.926836079307459</v>
      </c>
      <c r="C241" s="12">
        <f t="shared" si="9"/>
        <v>87.45203914430921</v>
      </c>
      <c r="D241" s="12">
        <f t="shared" si="10"/>
        <v>85.60564180931507</v>
      </c>
      <c r="E241" s="8" t="s">
        <v>15</v>
      </c>
      <c r="F241" s="13" t="str">
        <f t="shared" si="11"/>
        <v>Down</v>
      </c>
    </row>
    <row r="242" spans="1:6" ht="15">
      <c r="A242" s="10">
        <v>38268</v>
      </c>
      <c r="B242" s="11">
        <v>-0.8272205037560654</v>
      </c>
      <c r="C242" s="12">
        <f t="shared" si="9"/>
        <v>86.62481864055314</v>
      </c>
      <c r="D242" s="12">
        <f t="shared" si="10"/>
        <v>85.5578224762866</v>
      </c>
      <c r="E242" s="13"/>
      <c r="F242" s="13" t="str">
        <f t="shared" si="11"/>
        <v>Down</v>
      </c>
    </row>
    <row r="243" spans="1:6" ht="15">
      <c r="A243" s="10">
        <v>38275</v>
      </c>
      <c r="B243" s="11">
        <v>-1.2422692355677611</v>
      </c>
      <c r="C243" s="12">
        <f t="shared" si="9"/>
        <v>85.38254940498538</v>
      </c>
      <c r="D243" s="12">
        <f t="shared" si="10"/>
        <v>85.47812372984731</v>
      </c>
      <c r="E243" s="8" t="s">
        <v>15</v>
      </c>
      <c r="F243" s="13" t="str">
        <f t="shared" si="11"/>
        <v>Down</v>
      </c>
    </row>
    <row r="244" spans="1:6" ht="15">
      <c r="A244" s="10">
        <v>38282</v>
      </c>
      <c r="B244" s="11">
        <v>-1.1243457859592132</v>
      </c>
      <c r="C244" s="12">
        <f t="shared" si="9"/>
        <v>84.25820361902618</v>
      </c>
      <c r="D244" s="12">
        <f t="shared" si="10"/>
        <v>85.33487573360797</v>
      </c>
      <c r="E244" s="13"/>
      <c r="F244" s="13" t="str">
        <f t="shared" si="11"/>
        <v>Up</v>
      </c>
    </row>
    <row r="245" spans="1:6" ht="15">
      <c r="A245" s="10">
        <v>38289</v>
      </c>
      <c r="B245" s="11">
        <v>3.144906638436118</v>
      </c>
      <c r="C245" s="12">
        <f t="shared" si="9"/>
        <v>87.40311025746229</v>
      </c>
      <c r="D245" s="12">
        <f t="shared" si="10"/>
        <v>85.42487476362336</v>
      </c>
      <c r="E245" s="8" t="s">
        <v>15</v>
      </c>
      <c r="F245" s="13" t="str">
        <f t="shared" si="11"/>
        <v>Up</v>
      </c>
    </row>
    <row r="246" spans="1:6" ht="15">
      <c r="A246" s="10">
        <v>38296</v>
      </c>
      <c r="B246" s="11">
        <v>3.1826225446823564</v>
      </c>
      <c r="C246" s="12">
        <f t="shared" si="9"/>
        <v>90.58573280214465</v>
      </c>
      <c r="D246" s="12">
        <f t="shared" si="10"/>
        <v>85.66715404371787</v>
      </c>
      <c r="E246" s="13"/>
      <c r="F246" s="13" t="str">
        <f t="shared" si="11"/>
        <v>Up</v>
      </c>
    </row>
    <row r="247" spans="1:6" ht="15">
      <c r="A247" s="10">
        <v>38303</v>
      </c>
      <c r="B247" s="11">
        <v>1.5435142389188528</v>
      </c>
      <c r="C247" s="12">
        <f t="shared" si="9"/>
        <v>92.12924704106351</v>
      </c>
      <c r="D247" s="12">
        <f t="shared" si="10"/>
        <v>85.97930117793015</v>
      </c>
      <c r="E247" s="13"/>
      <c r="F247" s="13" t="str">
        <f t="shared" si="11"/>
        <v>Down</v>
      </c>
    </row>
    <row r="248" spans="1:6" ht="15">
      <c r="A248" s="10">
        <v>38310</v>
      </c>
      <c r="B248" s="11">
        <v>-1.1679066350270828</v>
      </c>
      <c r="C248" s="12">
        <f t="shared" si="9"/>
        <v>90.96134040603643</v>
      </c>
      <c r="D248" s="12">
        <f t="shared" si="10"/>
        <v>86.25404070829246</v>
      </c>
      <c r="E248" s="13"/>
      <c r="F248" s="13" t="str">
        <f t="shared" si="11"/>
        <v>Up</v>
      </c>
    </row>
    <row r="249" spans="1:6" ht="15">
      <c r="A249" s="10">
        <v>38317</v>
      </c>
      <c r="B249" s="11">
        <v>1.0518310918194773</v>
      </c>
      <c r="C249" s="12">
        <f t="shared" si="9"/>
        <v>92.01317149785591</v>
      </c>
      <c r="D249" s="12">
        <f t="shared" si="10"/>
        <v>86.47385167818642</v>
      </c>
      <c r="E249" s="13"/>
      <c r="F249" s="13" t="str">
        <f t="shared" si="11"/>
        <v>Up</v>
      </c>
    </row>
    <row r="250" spans="1:6" ht="15">
      <c r="A250" s="10">
        <v>38324</v>
      </c>
      <c r="B250" s="11">
        <v>0.7204160148818417</v>
      </c>
      <c r="C250" s="12">
        <f t="shared" si="9"/>
        <v>92.73358751273776</v>
      </c>
      <c r="D250" s="12">
        <f t="shared" si="10"/>
        <v>86.71512474868543</v>
      </c>
      <c r="E250" s="13"/>
      <c r="F250" s="13" t="str">
        <f t="shared" si="11"/>
        <v>Down</v>
      </c>
    </row>
    <row r="251" spans="1:6" ht="15">
      <c r="A251" s="10">
        <v>38331</v>
      </c>
      <c r="B251" s="11">
        <v>-0.26612490240688347</v>
      </c>
      <c r="C251" s="12">
        <f t="shared" si="9"/>
        <v>92.46746261033087</v>
      </c>
      <c r="D251" s="12">
        <f t="shared" si="10"/>
        <v>86.89829519102094</v>
      </c>
      <c r="E251" s="13"/>
      <c r="F251" s="13" t="str">
        <f t="shared" si="11"/>
        <v>Up</v>
      </c>
    </row>
    <row r="252" spans="1:6" ht="15">
      <c r="A252" s="10">
        <v>38338</v>
      </c>
      <c r="B252" s="11">
        <v>0.5218855218855234</v>
      </c>
      <c r="C252" s="12">
        <f t="shared" si="9"/>
        <v>92.98934813221639</v>
      </c>
      <c r="D252" s="12">
        <f t="shared" si="10"/>
        <v>87.10644538641967</v>
      </c>
      <c r="E252" s="13"/>
      <c r="F252" s="13" t="str">
        <f t="shared" si="11"/>
        <v>Up</v>
      </c>
    </row>
    <row r="253" spans="1:6" ht="15">
      <c r="A253" s="10">
        <v>38344</v>
      </c>
      <c r="B253" s="11">
        <v>1.33394741249373</v>
      </c>
      <c r="C253" s="12">
        <f t="shared" si="9"/>
        <v>94.32329554471012</v>
      </c>
      <c r="D253" s="12">
        <f t="shared" si="10"/>
        <v>87.3679005385636</v>
      </c>
      <c r="E253" s="13"/>
      <c r="F253" s="13" t="str">
        <f t="shared" si="11"/>
        <v>Up</v>
      </c>
    </row>
    <row r="254" spans="1:6" ht="15">
      <c r="A254" s="10">
        <v>38352</v>
      </c>
      <c r="B254" s="11">
        <v>0.1479179922818208</v>
      </c>
      <c r="C254" s="12">
        <f t="shared" si="9"/>
        <v>94.47121353699194</v>
      </c>
      <c r="D254" s="12">
        <f t="shared" si="10"/>
        <v>87.6657278236453</v>
      </c>
      <c r="E254" s="13"/>
      <c r="F254" s="13" t="str">
        <f t="shared" si="11"/>
        <v>Down</v>
      </c>
    </row>
    <row r="255" spans="1:6" ht="15">
      <c r="A255" s="10">
        <v>38359</v>
      </c>
      <c r="B255" s="11">
        <v>-2.123077430853526</v>
      </c>
      <c r="C255" s="12">
        <f t="shared" si="9"/>
        <v>92.34813610613841</v>
      </c>
      <c r="D255" s="12">
        <f t="shared" si="10"/>
        <v>87.92485813255576</v>
      </c>
      <c r="E255" s="13"/>
      <c r="F255" s="13" t="str">
        <f t="shared" si="11"/>
        <v>Down</v>
      </c>
    </row>
    <row r="256" spans="1:6" ht="15">
      <c r="A256" s="10">
        <v>38366</v>
      </c>
      <c r="B256" s="11">
        <v>-0.1407868891155739</v>
      </c>
      <c r="C256" s="12">
        <f t="shared" si="9"/>
        <v>92.20734921702284</v>
      </c>
      <c r="D256" s="12">
        <f t="shared" si="10"/>
        <v>88.21804398007582</v>
      </c>
      <c r="E256" s="13"/>
      <c r="F256" s="13" t="str">
        <f t="shared" si="11"/>
        <v>Down</v>
      </c>
    </row>
    <row r="257" spans="1:6" ht="15">
      <c r="A257" s="10">
        <v>38373</v>
      </c>
      <c r="B257" s="11">
        <v>-1.4056326613311798</v>
      </c>
      <c r="C257" s="12">
        <f t="shared" si="9"/>
        <v>90.80171655569166</v>
      </c>
      <c r="D257" s="12">
        <f t="shared" si="10"/>
        <v>88.51021189162878</v>
      </c>
      <c r="E257" s="13"/>
      <c r="F257" s="13" t="str">
        <f t="shared" si="11"/>
        <v>Up</v>
      </c>
    </row>
    <row r="258" spans="1:6" ht="15">
      <c r="A258" s="10">
        <v>38380</v>
      </c>
      <c r="B258" s="11">
        <v>0.29883463056676884</v>
      </c>
      <c r="C258" s="12">
        <f t="shared" si="9"/>
        <v>91.10055118625843</v>
      </c>
      <c r="D258" s="12">
        <f t="shared" si="10"/>
        <v>88.75891827094242</v>
      </c>
      <c r="E258" s="13"/>
      <c r="F258" s="13" t="str">
        <f t="shared" si="11"/>
        <v>Up</v>
      </c>
    </row>
    <row r="259" spans="1:6" ht="15">
      <c r="A259" s="10">
        <v>38387</v>
      </c>
      <c r="B259" s="11">
        <v>2.7036948504302716</v>
      </c>
      <c r="C259" s="12">
        <f t="shared" si="9"/>
        <v>93.8042460366887</v>
      </c>
      <c r="D259" s="12">
        <f t="shared" si="10"/>
        <v>89.24339985387527</v>
      </c>
      <c r="E259" s="13"/>
      <c r="F259" s="13" t="str">
        <f t="shared" si="11"/>
        <v>Up</v>
      </c>
    </row>
    <row r="260" spans="1:6" ht="15">
      <c r="A260" s="10">
        <v>38394</v>
      </c>
      <c r="B260" s="11">
        <v>0.18869022385143985</v>
      </c>
      <c r="C260" s="12">
        <f t="shared" si="9"/>
        <v>93.99293626054013</v>
      </c>
      <c r="D260" s="12">
        <f t="shared" si="10"/>
        <v>89.73213837932862</v>
      </c>
      <c r="E260" s="13"/>
      <c r="F260" s="13" t="str">
        <f t="shared" si="11"/>
        <v>Down</v>
      </c>
    </row>
    <row r="261" spans="1:6" ht="15">
      <c r="A261" s="10">
        <v>38401</v>
      </c>
      <c r="B261" s="11">
        <v>-0.30780718493321757</v>
      </c>
      <c r="C261" s="12">
        <f t="shared" si="9"/>
        <v>93.68512907560691</v>
      </c>
      <c r="D261" s="12">
        <f t="shared" si="10"/>
        <v>90.08785253435062</v>
      </c>
      <c r="E261" s="13"/>
      <c r="F261" s="13" t="str">
        <f t="shared" si="11"/>
        <v>Up</v>
      </c>
    </row>
    <row r="262" spans="1:6" ht="15">
      <c r="A262" s="10">
        <v>38408</v>
      </c>
      <c r="B262" s="11">
        <v>0.8139215539410216</v>
      </c>
      <c r="C262" s="12">
        <f t="shared" si="9"/>
        <v>94.49905062954792</v>
      </c>
      <c r="D262" s="12">
        <f t="shared" si="10"/>
        <v>90.44188482177302</v>
      </c>
      <c r="E262" s="13"/>
      <c r="F262" s="13" t="str">
        <f t="shared" si="11"/>
        <v>Up</v>
      </c>
    </row>
    <row r="263" spans="1:6" ht="15">
      <c r="A263" s="10">
        <v>38415</v>
      </c>
      <c r="B263" s="11">
        <v>0.8874249816323676</v>
      </c>
      <c r="C263" s="12">
        <f t="shared" si="9"/>
        <v>95.38647561118029</v>
      </c>
      <c r="D263" s="12">
        <f t="shared" si="10"/>
        <v>90.80970304406745</v>
      </c>
      <c r="E263" s="13"/>
      <c r="F263" s="13" t="str">
        <f t="shared" si="11"/>
        <v>Down</v>
      </c>
    </row>
    <row r="264" spans="1:6" ht="15">
      <c r="A264" s="10">
        <v>38422</v>
      </c>
      <c r="B264" s="11">
        <v>-1.8034235590613013</v>
      </c>
      <c r="C264" s="12">
        <f t="shared" si="9"/>
        <v>93.58305205211899</v>
      </c>
      <c r="D264" s="12">
        <f t="shared" si="10"/>
        <v>91.07262015716606</v>
      </c>
      <c r="E264" s="13"/>
      <c r="F264" s="13" t="str">
        <f t="shared" si="11"/>
        <v>Down</v>
      </c>
    </row>
    <row r="265" spans="1:6" ht="15">
      <c r="A265" s="10">
        <v>38429</v>
      </c>
      <c r="B265" s="11">
        <v>-0.8691087260849106</v>
      </c>
      <c r="C265" s="12">
        <f t="shared" si="9"/>
        <v>92.71394332603407</v>
      </c>
      <c r="D265" s="12">
        <f t="shared" si="10"/>
        <v>91.28626574124051</v>
      </c>
      <c r="E265" s="13"/>
      <c r="F265" s="13" t="str">
        <f t="shared" si="11"/>
        <v>Down</v>
      </c>
    </row>
    <row r="266" spans="1:6" ht="15">
      <c r="A266" s="10">
        <v>38435</v>
      </c>
      <c r="B266" s="11">
        <v>-1.5323834741310494</v>
      </c>
      <c r="C266" s="12">
        <f t="shared" si="9"/>
        <v>91.18155985190302</v>
      </c>
      <c r="D266" s="12">
        <f t="shared" si="10"/>
        <v>91.5038179253521</v>
      </c>
      <c r="E266" s="8" t="s">
        <v>15</v>
      </c>
      <c r="F266" s="13" t="str">
        <f t="shared" si="11"/>
        <v>Up</v>
      </c>
    </row>
    <row r="267" spans="1:6" ht="15">
      <c r="A267" s="10">
        <v>38443</v>
      </c>
      <c r="B267" s="11">
        <v>0.12804971743696214</v>
      </c>
      <c r="C267" s="12">
        <f t="shared" si="9"/>
        <v>91.30960956933998</v>
      </c>
      <c r="D267" s="12">
        <f t="shared" si="10"/>
        <v>91.65218601862252</v>
      </c>
      <c r="E267" s="13"/>
      <c r="F267" s="13" t="str">
        <f t="shared" si="11"/>
        <v>Up</v>
      </c>
    </row>
    <row r="268" spans="1:6" ht="15">
      <c r="A268" s="10">
        <v>38450</v>
      </c>
      <c r="B268" s="11">
        <v>0.7059304982437009</v>
      </c>
      <c r="C268" s="12">
        <f t="shared" si="9"/>
        <v>92.01554006758369</v>
      </c>
      <c r="D268" s="12">
        <f t="shared" si="10"/>
        <v>91.8595214581237</v>
      </c>
      <c r="E268" s="8" t="s">
        <v>15</v>
      </c>
      <c r="F268" s="13" t="str">
        <f t="shared" si="11"/>
        <v>Down</v>
      </c>
    </row>
    <row r="269" spans="1:6" ht="15">
      <c r="A269" s="10">
        <v>38457</v>
      </c>
      <c r="B269" s="11">
        <v>-3.2661699966136215</v>
      </c>
      <c r="C269" s="12">
        <f t="shared" si="9"/>
        <v>88.74937007097006</v>
      </c>
      <c r="D269" s="12">
        <f t="shared" si="10"/>
        <v>91.98901456066156</v>
      </c>
      <c r="E269" s="8" t="s">
        <v>15</v>
      </c>
      <c r="F269" s="13" t="str">
        <f t="shared" si="11"/>
        <v>Up</v>
      </c>
    </row>
    <row r="270" spans="1:6" ht="15">
      <c r="A270" s="10">
        <v>38464</v>
      </c>
      <c r="B270" s="11">
        <v>0.8314225201729419</v>
      </c>
      <c r="C270" s="12">
        <f>+C269+B270</f>
        <v>89.580792591143</v>
      </c>
      <c r="D270" s="12">
        <f t="shared" si="10"/>
        <v>92.19372952112761</v>
      </c>
      <c r="E270" s="13"/>
      <c r="F270" s="13" t="str">
        <f t="shared" si="11"/>
        <v>Up</v>
      </c>
    </row>
    <row r="271" spans="1:6" ht="15">
      <c r="A271" s="10">
        <v>38471</v>
      </c>
      <c r="B271" s="11">
        <v>0.41054751241189624</v>
      </c>
      <c r="C271" s="12">
        <f>+C270+B271</f>
        <v>89.99134010355489</v>
      </c>
      <c r="D271" s="12">
        <f t="shared" si="10"/>
        <v>92.29327682290042</v>
      </c>
      <c r="E271" s="13"/>
      <c r="F271" s="13" t="str">
        <f t="shared" si="11"/>
        <v>Down</v>
      </c>
    </row>
    <row r="272" spans="1:6" ht="15">
      <c r="A272" s="14"/>
      <c r="B272" s="14"/>
      <c r="C272" s="14"/>
      <c r="D272" s="14"/>
      <c r="E272" s="14"/>
      <c r="F272" s="14"/>
    </row>
  </sheetData>
  <sheetProtection/>
  <mergeCells count="1">
    <mergeCell ref="H10:H11"/>
  </mergeCells>
  <hyperlinks>
    <hyperlink ref="H10:H11" location="Menu!A1" tooltip="Return to Menu" display="Return to Menu"/>
  </hyperlinks>
  <printOptions/>
  <pageMargins left="0.75" right="0.75" top="1" bottom="1" header="0.5" footer="0.5"/>
  <pageSetup fitToHeight="15" fitToWidth="1" horizontalDpi="300" verticalDpi="300" orientation="portrait" scale="71" r:id="rId2"/>
  <headerFooter alignWithMargins="0">
    <oddFooter xml:space="preserve">&amp;CCopyright © 2009 McGraw-Hill/Irwin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7:G22"/>
  <sheetViews>
    <sheetView zoomScalePageLayoutView="0" workbookViewId="0" topLeftCell="A1">
      <selection activeCell="A1" sqref="A1"/>
    </sheetView>
  </sheetViews>
  <sheetFormatPr defaultColWidth="0" defaultRowHeight="12.75"/>
  <cols>
    <col min="1" max="1" width="23.57421875" style="3" customWidth="1"/>
    <col min="2" max="2" width="22.421875" style="3" customWidth="1"/>
    <col min="3" max="3" width="24.421875" style="3" customWidth="1"/>
    <col min="4" max="4" width="18.421875" style="3" customWidth="1"/>
    <col min="5" max="6" width="12.7109375" style="3" customWidth="1"/>
    <col min="7" max="7" width="16.28125" style="3" bestFit="1" customWidth="1"/>
    <col min="8" max="16384" width="12.7109375" style="3" hidden="1" customWidth="1"/>
  </cols>
  <sheetData>
    <row r="7" spans="1:2" ht="15.75" customHeight="1">
      <c r="A7" s="27" t="s">
        <v>6</v>
      </c>
      <c r="B7" s="25" t="s">
        <v>5</v>
      </c>
    </row>
    <row r="8" spans="1:7" ht="15.75" customHeight="1" thickBot="1">
      <c r="A8" s="28"/>
      <c r="B8" s="26"/>
      <c r="G8" s="24" t="s">
        <v>1</v>
      </c>
    </row>
    <row r="9" spans="1:7" ht="15.75">
      <c r="A9" s="16">
        <v>37029</v>
      </c>
      <c r="B9" s="17" t="s">
        <v>16</v>
      </c>
      <c r="G9" s="24"/>
    </row>
    <row r="10" spans="1:2" ht="15.75">
      <c r="A10" s="18">
        <v>37050</v>
      </c>
      <c r="B10" s="15" t="s">
        <v>16</v>
      </c>
    </row>
    <row r="11" spans="1:2" ht="15.75">
      <c r="A11" s="18">
        <v>37232</v>
      </c>
      <c r="B11" s="15" t="s">
        <v>16</v>
      </c>
    </row>
    <row r="12" spans="1:2" ht="15.75">
      <c r="A12" s="18">
        <v>37246</v>
      </c>
      <c r="B12" s="15" t="s">
        <v>17</v>
      </c>
    </row>
    <row r="13" spans="1:2" ht="15.75">
      <c r="A13" s="18">
        <v>37316</v>
      </c>
      <c r="B13" s="15" t="s">
        <v>17</v>
      </c>
    </row>
    <row r="14" spans="1:2" ht="15.75">
      <c r="A14" s="18">
        <v>37582</v>
      </c>
      <c r="B14" s="15" t="s">
        <v>17</v>
      </c>
    </row>
    <row r="15" spans="1:2" ht="15.75">
      <c r="A15" s="18">
        <v>37624</v>
      </c>
      <c r="B15" s="15" t="s">
        <v>17</v>
      </c>
    </row>
    <row r="16" spans="1:2" ht="15.75">
      <c r="A16" s="18">
        <v>37701</v>
      </c>
      <c r="B16" s="15" t="s">
        <v>16</v>
      </c>
    </row>
    <row r="17" spans="1:2" ht="15.75">
      <c r="A17" s="18">
        <v>37728</v>
      </c>
      <c r="B17" s="15" t="s">
        <v>17</v>
      </c>
    </row>
    <row r="18" spans="1:2" ht="15.75">
      <c r="A18" s="18">
        <v>38148</v>
      </c>
      <c r="B18" s="15" t="s">
        <v>16</v>
      </c>
    </row>
    <row r="19" spans="1:2" ht="15.75">
      <c r="A19" s="18">
        <v>38233</v>
      </c>
      <c r="B19" s="15" t="s">
        <v>17</v>
      </c>
    </row>
    <row r="20" spans="1:2" ht="15.75">
      <c r="A20" s="18">
        <v>38261</v>
      </c>
      <c r="B20" s="15" t="s">
        <v>16</v>
      </c>
    </row>
    <row r="21" spans="1:2" ht="15.75">
      <c r="A21" s="18">
        <v>38289</v>
      </c>
      <c r="B21" s="15" t="s">
        <v>17</v>
      </c>
    </row>
    <row r="22" spans="1:2" ht="15.75">
      <c r="A22" s="18">
        <v>38450</v>
      </c>
      <c r="B22" s="15" t="s">
        <v>16</v>
      </c>
    </row>
  </sheetData>
  <sheetProtection/>
  <mergeCells count="3">
    <mergeCell ref="B7:B8"/>
    <mergeCell ref="A7:A8"/>
    <mergeCell ref="G8:G9"/>
  </mergeCells>
  <hyperlinks>
    <hyperlink ref="G8:G9" location="Menu!A1" tooltip="Return to Menu" display="Return to Menu"/>
  </hyperlinks>
  <printOptions/>
  <pageMargins left="0.75" right="0.75" top="1" bottom="1" header="0.5" footer="0.5"/>
  <pageSetup fitToHeight="16" fitToWidth="1" horizontalDpi="300" verticalDpi="300" orientation="portrait" scale="69" r:id="rId2"/>
  <headerFooter alignWithMargins="0">
    <oddFooter xml:space="preserve">&amp;CCopyright © 2009 McGraw-Hill/Irwin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7:G22"/>
  <sheetViews>
    <sheetView zoomScalePageLayoutView="0" workbookViewId="0" topLeftCell="A1">
      <selection activeCell="A1" sqref="A1"/>
    </sheetView>
  </sheetViews>
  <sheetFormatPr defaultColWidth="0" defaultRowHeight="12.75"/>
  <cols>
    <col min="1" max="1" width="23.57421875" style="3" customWidth="1"/>
    <col min="2" max="2" width="22.421875" style="3" customWidth="1"/>
    <col min="3" max="3" width="24.421875" style="3" customWidth="1"/>
    <col min="4" max="4" width="18.421875" style="3" customWidth="1"/>
    <col min="5" max="6" width="12.7109375" style="3" customWidth="1"/>
    <col min="7" max="7" width="16.28125" style="3" customWidth="1"/>
    <col min="8" max="16384" width="12.7109375" style="3" hidden="1" customWidth="1"/>
  </cols>
  <sheetData>
    <row r="7" spans="1:2" ht="15.75" customHeight="1">
      <c r="A7" s="27" t="s">
        <v>6</v>
      </c>
      <c r="B7" s="25" t="s">
        <v>5</v>
      </c>
    </row>
    <row r="8" spans="1:7" ht="15.75" customHeight="1" thickBot="1">
      <c r="A8" s="28"/>
      <c r="B8" s="26"/>
      <c r="G8" s="24" t="s">
        <v>1</v>
      </c>
    </row>
    <row r="9" spans="1:7" ht="15.75">
      <c r="A9" s="16">
        <v>37043</v>
      </c>
      <c r="B9" s="17" t="s">
        <v>17</v>
      </c>
      <c r="G9" s="24"/>
    </row>
    <row r="10" spans="1:2" ht="15.75">
      <c r="A10" s="18">
        <v>37057</v>
      </c>
      <c r="B10" s="15" t="s">
        <v>17</v>
      </c>
    </row>
    <row r="11" spans="1:2" ht="15.75">
      <c r="A11" s="18">
        <v>37239</v>
      </c>
      <c r="B11" s="15" t="s">
        <v>17</v>
      </c>
    </row>
    <row r="12" spans="1:2" ht="15.75">
      <c r="A12" s="18">
        <v>37295</v>
      </c>
      <c r="B12" s="15" t="s">
        <v>17</v>
      </c>
    </row>
    <row r="13" spans="1:2" ht="15.75">
      <c r="A13" s="18">
        <v>37351</v>
      </c>
      <c r="B13" s="15" t="s">
        <v>16</v>
      </c>
    </row>
    <row r="14" spans="1:2" ht="15.75">
      <c r="A14" s="18">
        <v>37603</v>
      </c>
      <c r="B14" s="15" t="s">
        <v>17</v>
      </c>
    </row>
    <row r="15" spans="1:2" ht="15.75">
      <c r="A15" s="18">
        <v>37645</v>
      </c>
      <c r="B15" s="15" t="s">
        <v>16</v>
      </c>
    </row>
    <row r="16" spans="1:2" ht="15.75">
      <c r="A16" s="18">
        <v>37708</v>
      </c>
      <c r="B16" s="15" t="s">
        <v>17</v>
      </c>
    </row>
    <row r="17" spans="1:2" ht="15.75">
      <c r="A17" s="18">
        <v>38107</v>
      </c>
      <c r="B17" s="15" t="s">
        <v>16</v>
      </c>
    </row>
    <row r="18" spans="1:2" ht="15.75">
      <c r="A18" s="18">
        <v>38170</v>
      </c>
      <c r="B18" s="15" t="s">
        <v>16</v>
      </c>
    </row>
    <row r="19" spans="1:2" ht="15.75">
      <c r="A19" s="18">
        <v>38254</v>
      </c>
      <c r="B19" s="15" t="s">
        <v>17</v>
      </c>
    </row>
    <row r="20" spans="1:2" ht="15.75">
      <c r="A20" s="18">
        <v>38275</v>
      </c>
      <c r="B20" s="15" t="s">
        <v>16</v>
      </c>
    </row>
    <row r="21" spans="1:2" ht="15.75">
      <c r="A21" s="18">
        <v>38435</v>
      </c>
      <c r="B21" s="15" t="s">
        <v>17</v>
      </c>
    </row>
    <row r="22" spans="1:2" ht="15.75">
      <c r="A22" s="18">
        <v>38457</v>
      </c>
      <c r="B22" s="15" t="s">
        <v>17</v>
      </c>
    </row>
  </sheetData>
  <sheetProtection/>
  <mergeCells count="3">
    <mergeCell ref="B7:B8"/>
    <mergeCell ref="A7:A8"/>
    <mergeCell ref="G8:G9"/>
  </mergeCells>
  <hyperlinks>
    <hyperlink ref="G8:G9" location="Menu!A1" tooltip="Return to Menu" display="Return to Menu"/>
  </hyperlinks>
  <printOptions/>
  <pageMargins left="0.75" right="0.75" top="1" bottom="1" header="0.5" footer="0.5"/>
  <pageSetup fitToHeight="15" fitToWidth="1" horizontalDpi="300" verticalDpi="300" orientation="portrait" scale="69" r:id="rId2"/>
  <headerFooter alignWithMargins="0">
    <oddFooter xml:space="preserve">&amp;CCopyright © 2009 McGraw-Hill/Irwin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6:G18"/>
  <sheetViews>
    <sheetView zoomScalePageLayoutView="0" workbookViewId="0" topLeftCell="A1">
      <selection activeCell="A1" sqref="A1"/>
    </sheetView>
  </sheetViews>
  <sheetFormatPr defaultColWidth="0" defaultRowHeight="12.75"/>
  <cols>
    <col min="1" max="1" width="23.57421875" style="3" customWidth="1"/>
    <col min="2" max="2" width="22.421875" style="3" customWidth="1"/>
    <col min="3" max="3" width="24.421875" style="3" customWidth="1"/>
    <col min="4" max="4" width="18.421875" style="3" customWidth="1"/>
    <col min="5" max="6" width="12.7109375" style="3" customWidth="1"/>
    <col min="7" max="7" width="16.28125" style="3" customWidth="1"/>
    <col min="8" max="16384" width="12.7109375" style="3" hidden="1" customWidth="1"/>
  </cols>
  <sheetData>
    <row r="6" spans="1:2" ht="15.75">
      <c r="A6" s="6"/>
      <c r="B6" s="5"/>
    </row>
    <row r="7" spans="1:7" ht="15.75">
      <c r="A7" s="6"/>
      <c r="B7" s="5"/>
      <c r="G7" s="24" t="s">
        <v>1</v>
      </c>
    </row>
    <row r="8" spans="1:7" ht="15.75">
      <c r="A8" s="6"/>
      <c r="B8" s="5"/>
      <c r="G8" s="24"/>
    </row>
    <row r="9" spans="1:2" ht="15.75">
      <c r="A9" s="6"/>
      <c r="B9" s="5"/>
    </row>
    <row r="10" spans="1:2" ht="15.75">
      <c r="A10" s="6"/>
      <c r="B10" s="5"/>
    </row>
    <row r="11" spans="1:2" ht="15.75">
      <c r="A11" s="6"/>
      <c r="B11" s="5"/>
    </row>
    <row r="12" spans="1:2" ht="15.75">
      <c r="A12" s="6"/>
      <c r="B12" s="5"/>
    </row>
    <row r="13" spans="1:2" ht="15.75">
      <c r="A13" s="6"/>
      <c r="B13" s="5"/>
    </row>
    <row r="14" spans="1:2" ht="15.75">
      <c r="A14" s="6"/>
      <c r="B14" s="5"/>
    </row>
    <row r="15" spans="1:2" ht="15.75">
      <c r="A15" s="6"/>
      <c r="B15" s="5"/>
    </row>
    <row r="16" spans="1:2" ht="15.75">
      <c r="A16" s="6"/>
      <c r="B16" s="5"/>
    </row>
    <row r="17" spans="1:2" ht="15.75">
      <c r="A17" s="6"/>
      <c r="B17" s="5"/>
    </row>
    <row r="18" spans="1:2" ht="15.75">
      <c r="A18" s="6"/>
      <c r="B18" s="5"/>
    </row>
  </sheetData>
  <sheetProtection/>
  <mergeCells count="1">
    <mergeCell ref="G7:G8"/>
  </mergeCells>
  <hyperlinks>
    <hyperlink ref="G7:G8" location="Menu!A1" tooltip="Return to Menu" display="Return to Menu"/>
  </hyperlinks>
  <printOptions/>
  <pageMargins left="0.75" right="0.75" top="1" bottom="1" header="0.5" footer="0.5"/>
  <pageSetup fitToHeight="1" fitToWidth="1" horizontalDpi="300" verticalDpi="300" orientation="landscape" scale="94" r:id="rId2"/>
  <headerFooter alignWithMargins="0">
    <oddFooter xml:space="preserve">&amp;CCopyright © 2009 McGraw-Hill/Irwin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0:H273"/>
  <sheetViews>
    <sheetView zoomScalePageLayoutView="0" workbookViewId="0" topLeftCell="A1">
      <selection activeCell="A1" sqref="A1"/>
    </sheetView>
  </sheetViews>
  <sheetFormatPr defaultColWidth="0" defaultRowHeight="12.75"/>
  <cols>
    <col min="1" max="1" width="14.8515625" style="3" customWidth="1"/>
    <col min="2" max="2" width="17.28125" style="3" bestFit="1" customWidth="1"/>
    <col min="3" max="3" width="18.421875" style="3" customWidth="1"/>
    <col min="4" max="4" width="20.421875" style="3" customWidth="1"/>
    <col min="5" max="7" width="12.7109375" style="3" customWidth="1"/>
    <col min="8" max="8" width="16.28125" style="3" bestFit="1" customWidth="1"/>
    <col min="9" max="16384" width="12.7109375" style="3" hidden="1" customWidth="1"/>
  </cols>
  <sheetData>
    <row r="10" ht="15">
      <c r="H10" s="24" t="s">
        <v>1</v>
      </c>
    </row>
    <row r="11" spans="1:8" ht="15.75">
      <c r="A11" s="4"/>
      <c r="B11" s="4"/>
      <c r="C11" s="4"/>
      <c r="D11" s="4"/>
      <c r="E11" s="7"/>
      <c r="H11" s="24"/>
    </row>
    <row r="12" spans="1:8" ht="94.5">
      <c r="A12" s="9" t="s">
        <v>3</v>
      </c>
      <c r="B12" s="9" t="s">
        <v>11</v>
      </c>
      <c r="C12" s="9" t="s">
        <v>18</v>
      </c>
      <c r="D12" s="9" t="s">
        <v>4</v>
      </c>
      <c r="E12" s="9" t="s">
        <v>19</v>
      </c>
      <c r="F12" s="9" t="s">
        <v>7</v>
      </c>
      <c r="G12" s="9" t="s">
        <v>20</v>
      </c>
      <c r="H12" s="9" t="s">
        <v>21</v>
      </c>
    </row>
    <row r="13" spans="1:8" ht="15">
      <c r="A13" s="10">
        <v>36679</v>
      </c>
      <c r="B13" s="11">
        <v>7.201637131536542</v>
      </c>
      <c r="C13" s="19">
        <v>8.676268861454052</v>
      </c>
      <c r="D13" s="12">
        <f>100+B13</f>
        <v>107.20163713153654</v>
      </c>
      <c r="E13" s="12">
        <f>100+C13</f>
        <v>108.67626886145405</v>
      </c>
      <c r="F13" s="12">
        <f>E13/D13*100</f>
        <v>101.37556829296193</v>
      </c>
      <c r="G13"/>
      <c r="H13"/>
    </row>
    <row r="14" spans="1:8" ht="15">
      <c r="A14" s="10">
        <v>36686</v>
      </c>
      <c r="B14" s="11">
        <v>-1.3748426140286707</v>
      </c>
      <c r="C14" s="19">
        <v>-7.668034080151465</v>
      </c>
      <c r="D14" s="12">
        <f>+D13+B14</f>
        <v>105.82679451750788</v>
      </c>
      <c r="E14" s="12">
        <f>+E13+C14</f>
        <v>101.00823478130258</v>
      </c>
      <c r="F14" s="12">
        <f aca="true" t="shared" si="0" ref="F14:F77">E14/D14*100</f>
        <v>95.44674885205171</v>
      </c>
      <c r="G14"/>
      <c r="H14"/>
    </row>
    <row r="15" spans="1:8" ht="15">
      <c r="A15" s="10">
        <v>36693</v>
      </c>
      <c r="B15" s="11">
        <v>0.5154603795600288</v>
      </c>
      <c r="C15" s="19">
        <v>-8.40738209159262</v>
      </c>
      <c r="D15" s="12">
        <f aca="true" t="shared" si="1" ref="D15:E30">+D14+B15</f>
        <v>106.3422548970679</v>
      </c>
      <c r="E15" s="12">
        <f t="shared" si="1"/>
        <v>92.60085268970995</v>
      </c>
      <c r="F15" s="12">
        <f t="shared" si="0"/>
        <v>87.07813538404025</v>
      </c>
      <c r="G15"/>
      <c r="H15"/>
    </row>
    <row r="16" spans="1:8" ht="15">
      <c r="A16" s="10">
        <v>36700</v>
      </c>
      <c r="B16" s="11">
        <v>-1.5691790830749897</v>
      </c>
      <c r="C16" s="19">
        <v>1.5671641791044744</v>
      </c>
      <c r="D16" s="12">
        <f t="shared" si="1"/>
        <v>104.77307581399292</v>
      </c>
      <c r="E16" s="12">
        <f t="shared" si="1"/>
        <v>94.16801686881443</v>
      </c>
      <c r="F16" s="12">
        <f t="shared" si="0"/>
        <v>89.87806851828422</v>
      </c>
      <c r="G16"/>
      <c r="H16"/>
    </row>
    <row r="17" spans="1:8" ht="15">
      <c r="A17" s="10">
        <v>36707</v>
      </c>
      <c r="B17" s="11">
        <v>0.9101756528012706</v>
      </c>
      <c r="C17" s="19">
        <v>-3.269654665686994</v>
      </c>
      <c r="D17" s="12">
        <f t="shared" si="1"/>
        <v>105.68325146679419</v>
      </c>
      <c r="E17" s="12">
        <f t="shared" si="1"/>
        <v>90.89836220312743</v>
      </c>
      <c r="F17" s="12">
        <f t="shared" si="0"/>
        <v>86.0101869894567</v>
      </c>
      <c r="G17"/>
      <c r="H17"/>
    </row>
    <row r="18" spans="1:8" ht="15">
      <c r="A18" s="10">
        <v>36714</v>
      </c>
      <c r="B18" s="11">
        <v>1.670562353911742</v>
      </c>
      <c r="C18" s="19">
        <v>7.671857197113563</v>
      </c>
      <c r="D18" s="12">
        <f t="shared" si="1"/>
        <v>107.35381382070594</v>
      </c>
      <c r="E18" s="12">
        <f t="shared" si="1"/>
        <v>98.570219400241</v>
      </c>
      <c r="F18" s="12">
        <f t="shared" si="0"/>
        <v>91.8180881443722</v>
      </c>
      <c r="G18" s="20">
        <f>F17/F13-1</f>
        <v>-0.15156887958547682</v>
      </c>
      <c r="H18" s="20">
        <f>IF(ABS(G18)&gt;0.05,C19,"")</f>
        <v>0.035273368606691946</v>
      </c>
    </row>
    <row r="19" spans="1:8" ht="15">
      <c r="A19" s="10">
        <v>36721</v>
      </c>
      <c r="B19" s="11">
        <v>2.1015619717357437</v>
      </c>
      <c r="C19" s="19">
        <v>0.035273368606691946</v>
      </c>
      <c r="D19" s="12">
        <f t="shared" si="1"/>
        <v>109.45537579244169</v>
      </c>
      <c r="E19" s="12">
        <f t="shared" si="1"/>
        <v>98.6054927688477</v>
      </c>
      <c r="F19" s="12">
        <f t="shared" si="0"/>
        <v>90.08739137292952</v>
      </c>
      <c r="G19" s="20">
        <f aca="true" t="shared" si="2" ref="G19:G82">F18/F14-1</f>
        <v>-0.03801764597874524</v>
      </c>
      <c r="H19" s="20">
        <f aca="true" t="shared" si="3" ref="H19:H82">IF(ABS(G19)&gt;0.05,C20,"")</f>
      </c>
    </row>
    <row r="20" spans="1:8" ht="15">
      <c r="A20" s="10">
        <v>36728</v>
      </c>
      <c r="B20" s="11">
        <v>-1.9728738128981793</v>
      </c>
      <c r="C20" s="19">
        <v>0.387870239774335</v>
      </c>
      <c r="D20" s="12">
        <f t="shared" si="1"/>
        <v>107.4825019795435</v>
      </c>
      <c r="E20" s="12">
        <f t="shared" si="1"/>
        <v>98.99336300862203</v>
      </c>
      <c r="F20" s="12">
        <f t="shared" si="0"/>
        <v>92.10184093729306</v>
      </c>
      <c r="G20" s="20">
        <f t="shared" si="2"/>
        <v>0.0345581123851304</v>
      </c>
      <c r="H20" s="20">
        <f t="shared" si="3"/>
      </c>
    </row>
    <row r="21" spans="1:8" ht="15">
      <c r="A21" s="10">
        <v>36735</v>
      </c>
      <c r="B21" s="11">
        <v>-4.073801336314931</v>
      </c>
      <c r="C21" s="19">
        <v>-3.4070951879170974</v>
      </c>
      <c r="D21" s="12">
        <f t="shared" si="1"/>
        <v>103.40870064322857</v>
      </c>
      <c r="E21" s="12">
        <f t="shared" si="1"/>
        <v>95.58626782070493</v>
      </c>
      <c r="F21" s="12">
        <f t="shared" si="0"/>
        <v>92.43542102950128</v>
      </c>
      <c r="G21" s="20">
        <f t="shared" si="2"/>
        <v>0.024742102891946782</v>
      </c>
      <c r="H21" s="20">
        <f t="shared" si="3"/>
      </c>
    </row>
    <row r="22" spans="1:8" ht="15">
      <c r="A22" s="10">
        <v>36742</v>
      </c>
      <c r="B22" s="11">
        <v>3.0312207283662795</v>
      </c>
      <c r="C22" s="19">
        <v>9.563636363636352</v>
      </c>
      <c r="D22" s="12">
        <f t="shared" si="1"/>
        <v>106.43992137159485</v>
      </c>
      <c r="E22" s="12">
        <f t="shared" si="1"/>
        <v>105.14990418434128</v>
      </c>
      <c r="F22" s="12">
        <f t="shared" si="0"/>
        <v>98.78803256275438</v>
      </c>
      <c r="G22" s="20">
        <f t="shared" si="2"/>
        <v>0.07470317487895017</v>
      </c>
      <c r="H22" s="20">
        <f t="shared" si="3"/>
        <v>1.0288748755393318</v>
      </c>
    </row>
    <row r="23" spans="1:8" ht="15">
      <c r="A23" s="10">
        <v>36749</v>
      </c>
      <c r="B23" s="11">
        <v>0.6090516976205107</v>
      </c>
      <c r="C23" s="19">
        <v>1.0288748755393318</v>
      </c>
      <c r="D23" s="12">
        <f t="shared" si="1"/>
        <v>107.04897306921536</v>
      </c>
      <c r="E23" s="12">
        <f t="shared" si="1"/>
        <v>106.17877905988061</v>
      </c>
      <c r="F23" s="12">
        <f t="shared" si="0"/>
        <v>99.18710662570102</v>
      </c>
      <c r="G23" s="20">
        <f t="shared" si="2"/>
        <v>0.07591036318925348</v>
      </c>
      <c r="H23" s="20">
        <f t="shared" si="3"/>
        <v>-2.1681997371879147</v>
      </c>
    </row>
    <row r="24" spans="1:8" ht="15">
      <c r="A24" s="10">
        <v>36756</v>
      </c>
      <c r="B24" s="11">
        <v>1.3506902924230957</v>
      </c>
      <c r="C24" s="19">
        <v>-2.1681997371879147</v>
      </c>
      <c r="D24" s="12">
        <f t="shared" si="1"/>
        <v>108.39966336163846</v>
      </c>
      <c r="E24" s="12">
        <f t="shared" si="1"/>
        <v>104.01057932269269</v>
      </c>
      <c r="F24" s="12">
        <f t="shared" si="0"/>
        <v>95.95101691016966</v>
      </c>
      <c r="G24" s="20">
        <f t="shared" si="2"/>
        <v>0.10100986513308996</v>
      </c>
      <c r="H24" s="20">
        <f t="shared" si="3"/>
        <v>1.0073875083948858</v>
      </c>
    </row>
    <row r="25" spans="1:8" ht="15">
      <c r="A25" s="10">
        <v>36763</v>
      </c>
      <c r="B25" s="11">
        <v>0.9874507280186684</v>
      </c>
      <c r="C25" s="19">
        <v>1.0073875083948858</v>
      </c>
      <c r="D25" s="12">
        <f t="shared" si="1"/>
        <v>109.38711408965713</v>
      </c>
      <c r="E25" s="12">
        <f t="shared" si="1"/>
        <v>105.01796683108758</v>
      </c>
      <c r="F25" s="12">
        <f t="shared" si="0"/>
        <v>96.00579346577472</v>
      </c>
      <c r="G25" s="20">
        <f t="shared" si="2"/>
        <v>0.041792606246570996</v>
      </c>
      <c r="H25" s="20">
        <f t="shared" si="3"/>
      </c>
    </row>
    <row r="26" spans="1:8" ht="15">
      <c r="A26" s="10">
        <v>36770</v>
      </c>
      <c r="B26" s="11">
        <v>0.9505791762089544</v>
      </c>
      <c r="C26" s="19">
        <v>1.66223404255319</v>
      </c>
      <c r="D26" s="12">
        <f t="shared" si="1"/>
        <v>110.33769326586608</v>
      </c>
      <c r="E26" s="12">
        <f t="shared" si="1"/>
        <v>106.68020087364077</v>
      </c>
      <c r="F26" s="12">
        <f t="shared" si="0"/>
        <v>96.68518320080126</v>
      </c>
      <c r="G26" s="20">
        <f t="shared" si="2"/>
        <v>0.03862558742642519</v>
      </c>
      <c r="H26" s="20">
        <f t="shared" si="3"/>
      </c>
    </row>
    <row r="27" spans="1:8" ht="15">
      <c r="A27" s="10">
        <v>36777</v>
      </c>
      <c r="B27" s="11">
        <v>-1.7274144019148174</v>
      </c>
      <c r="C27" s="19">
        <v>4.15304120340092</v>
      </c>
      <c r="D27" s="12">
        <f t="shared" si="1"/>
        <v>108.61027886395127</v>
      </c>
      <c r="E27" s="12">
        <f t="shared" si="1"/>
        <v>110.83324207704169</v>
      </c>
      <c r="F27" s="12">
        <f t="shared" si="0"/>
        <v>102.04673373122905</v>
      </c>
      <c r="G27" s="20">
        <f t="shared" si="2"/>
        <v>-0.02128647881125989</v>
      </c>
      <c r="H27" s="20">
        <f t="shared" si="3"/>
      </c>
    </row>
    <row r="28" spans="1:8" ht="15">
      <c r="A28" s="10">
        <v>36784</v>
      </c>
      <c r="B28" s="11">
        <v>-1.9197055871528979</v>
      </c>
      <c r="C28" s="19">
        <v>-1.9152276295133497</v>
      </c>
      <c r="D28" s="12">
        <f t="shared" si="1"/>
        <v>106.69057327679836</v>
      </c>
      <c r="E28" s="12">
        <f t="shared" si="1"/>
        <v>108.91801444752834</v>
      </c>
      <c r="F28" s="12">
        <f t="shared" si="0"/>
        <v>102.08775817986384</v>
      </c>
      <c r="G28" s="20">
        <f t="shared" si="2"/>
        <v>0.028830633363661873</v>
      </c>
      <c r="H28" s="20">
        <f t="shared" si="3"/>
      </c>
    </row>
    <row r="29" spans="1:8" ht="15">
      <c r="A29" s="10">
        <v>36791</v>
      </c>
      <c r="B29" s="11">
        <v>-1.1659082691481082</v>
      </c>
      <c r="C29" s="19">
        <v>-2.5928297055057614</v>
      </c>
      <c r="D29" s="12">
        <f t="shared" si="1"/>
        <v>105.52466500765026</v>
      </c>
      <c r="E29" s="12">
        <f t="shared" si="1"/>
        <v>106.32518474202257</v>
      </c>
      <c r="F29" s="12">
        <f t="shared" si="0"/>
        <v>100.75860912168191</v>
      </c>
      <c r="G29" s="20">
        <f t="shared" si="2"/>
        <v>0.06395702168992612</v>
      </c>
      <c r="H29" s="20">
        <f t="shared" si="3"/>
        <v>4.337824515280975</v>
      </c>
    </row>
    <row r="30" spans="1:8" ht="15">
      <c r="A30" s="10">
        <v>36798</v>
      </c>
      <c r="B30" s="11">
        <v>-0.842812965928541</v>
      </c>
      <c r="C30" s="19">
        <v>4.337824515280975</v>
      </c>
      <c r="D30" s="12">
        <f t="shared" si="1"/>
        <v>104.68185204172171</v>
      </c>
      <c r="E30" s="12">
        <f t="shared" si="1"/>
        <v>110.66300925730354</v>
      </c>
      <c r="F30" s="12">
        <f t="shared" si="0"/>
        <v>105.71365246117159</v>
      </c>
      <c r="G30" s="20">
        <f t="shared" si="2"/>
        <v>0.049505508827459854</v>
      </c>
      <c r="H30" s="20">
        <f t="shared" si="3"/>
      </c>
    </row>
    <row r="31" spans="1:8" ht="15">
      <c r="A31" s="10">
        <v>36805</v>
      </c>
      <c r="B31" s="11">
        <v>-1.9157541541653056</v>
      </c>
      <c r="C31" s="19">
        <v>-2.3307086614173134</v>
      </c>
      <c r="D31" s="12">
        <f aca="true" t="shared" si="4" ref="D31:E46">+D30+B31</f>
        <v>102.76609788755641</v>
      </c>
      <c r="E31" s="12">
        <f t="shared" si="4"/>
        <v>108.33230059588622</v>
      </c>
      <c r="F31" s="12">
        <f t="shared" si="0"/>
        <v>105.41638032653549</v>
      </c>
      <c r="G31" s="20">
        <f t="shared" si="2"/>
        <v>0.09338007088034872</v>
      </c>
      <c r="H31" s="20">
        <f t="shared" si="3"/>
        <v>-6.223798774588851</v>
      </c>
    </row>
    <row r="32" spans="1:8" ht="15">
      <c r="A32" s="10">
        <v>36812</v>
      </c>
      <c r="B32" s="11">
        <v>-2.4712737492813996</v>
      </c>
      <c r="C32" s="19">
        <v>-6.223798774588851</v>
      </c>
      <c r="D32" s="12">
        <f t="shared" si="4"/>
        <v>100.29482413827502</v>
      </c>
      <c r="E32" s="12">
        <f t="shared" si="4"/>
        <v>102.10850182129737</v>
      </c>
      <c r="F32" s="12">
        <f t="shared" si="0"/>
        <v>101.80834624179793</v>
      </c>
      <c r="G32" s="20">
        <f t="shared" si="2"/>
        <v>0.033020621749456636</v>
      </c>
      <c r="H32" s="20">
        <f t="shared" si="3"/>
      </c>
    </row>
    <row r="33" spans="1:8" ht="15">
      <c r="A33" s="10">
        <v>36819</v>
      </c>
      <c r="B33" s="11">
        <v>1.656272513590018</v>
      </c>
      <c r="C33" s="19">
        <v>-0.27510316368637433</v>
      </c>
      <c r="D33" s="12">
        <f t="shared" si="4"/>
        <v>101.95109665186504</v>
      </c>
      <c r="E33" s="12">
        <f t="shared" si="4"/>
        <v>101.83339865761099</v>
      </c>
      <c r="F33" s="12">
        <f t="shared" si="0"/>
        <v>99.8845544598152</v>
      </c>
      <c r="G33" s="20">
        <f t="shared" si="2"/>
        <v>-0.0027369779006569672</v>
      </c>
      <c r="H33" s="20">
        <f t="shared" si="3"/>
      </c>
    </row>
    <row r="34" spans="1:8" ht="15">
      <c r="A34" s="10">
        <v>36826</v>
      </c>
      <c r="B34" s="11">
        <v>-1.242009263169963</v>
      </c>
      <c r="C34" s="19">
        <v>3.482758620689652</v>
      </c>
      <c r="D34" s="12">
        <f t="shared" si="4"/>
        <v>100.70908738869508</v>
      </c>
      <c r="E34" s="12">
        <f t="shared" si="4"/>
        <v>105.31615727830064</v>
      </c>
      <c r="F34" s="12">
        <f t="shared" si="0"/>
        <v>104.57463175276744</v>
      </c>
      <c r="G34" s="20">
        <f t="shared" si="2"/>
        <v>-0.008674739255393527</v>
      </c>
      <c r="H34" s="20">
        <f t="shared" si="3"/>
      </c>
    </row>
    <row r="35" spans="1:8" ht="15">
      <c r="A35" s="10">
        <v>36833</v>
      </c>
      <c r="B35" s="11">
        <v>3.414807405152298</v>
      </c>
      <c r="C35" s="19">
        <v>5.964678440519822</v>
      </c>
      <c r="D35" s="12">
        <f t="shared" si="4"/>
        <v>104.12389479384738</v>
      </c>
      <c r="E35" s="12">
        <f t="shared" si="4"/>
        <v>111.28083571882046</v>
      </c>
      <c r="F35" s="12">
        <f t="shared" si="0"/>
        <v>106.87348560975647</v>
      </c>
      <c r="G35" s="20">
        <f t="shared" si="2"/>
        <v>-0.010774584756897965</v>
      </c>
      <c r="H35" s="20">
        <f t="shared" si="3"/>
      </c>
    </row>
    <row r="36" spans="1:8" ht="15">
      <c r="A36" s="10">
        <v>36840</v>
      </c>
      <c r="B36" s="11">
        <v>-4.255304235678392</v>
      </c>
      <c r="C36" s="19">
        <v>-0.8490566037735792</v>
      </c>
      <c r="D36" s="12">
        <f t="shared" si="4"/>
        <v>99.86859055816899</v>
      </c>
      <c r="E36" s="12">
        <f t="shared" si="4"/>
        <v>110.43177911504688</v>
      </c>
      <c r="F36" s="12">
        <f t="shared" si="0"/>
        <v>110.57708784898222</v>
      </c>
      <c r="G36" s="20">
        <f t="shared" si="2"/>
        <v>0.013822380152946678</v>
      </c>
      <c r="H36" s="20">
        <f t="shared" si="3"/>
      </c>
    </row>
    <row r="37" spans="1:8" ht="15">
      <c r="A37" s="10">
        <v>36847</v>
      </c>
      <c r="B37" s="11">
        <v>0.12738107439347335</v>
      </c>
      <c r="C37" s="19">
        <v>-6.2163019346654025</v>
      </c>
      <c r="D37" s="12">
        <f t="shared" si="4"/>
        <v>99.99597163256246</v>
      </c>
      <c r="E37" s="12">
        <f t="shared" si="4"/>
        <v>104.21547718038147</v>
      </c>
      <c r="F37" s="12">
        <f t="shared" si="0"/>
        <v>104.21967553185412</v>
      </c>
      <c r="G37" s="20">
        <f t="shared" si="2"/>
        <v>0.08612988945285727</v>
      </c>
      <c r="H37" s="20">
        <f t="shared" si="3"/>
        <v>-1.4541765302671594</v>
      </c>
    </row>
    <row r="38" spans="1:8" ht="15">
      <c r="A38" s="10">
        <v>36854</v>
      </c>
      <c r="B38" s="11">
        <v>-1.8973181645365989</v>
      </c>
      <c r="C38" s="19">
        <v>-1.4541765302671594</v>
      </c>
      <c r="D38" s="12">
        <f t="shared" si="4"/>
        <v>98.09865346802586</v>
      </c>
      <c r="E38" s="12">
        <f t="shared" si="4"/>
        <v>102.76130065011431</v>
      </c>
      <c r="F38" s="12">
        <f t="shared" si="0"/>
        <v>104.75301853517101</v>
      </c>
      <c r="G38" s="20">
        <f t="shared" si="2"/>
        <v>0.04340131560363503</v>
      </c>
      <c r="H38" s="20">
        <f t="shared" si="3"/>
      </c>
    </row>
    <row r="39" spans="1:8" ht="15">
      <c r="A39" s="10">
        <v>36861</v>
      </c>
      <c r="B39" s="11">
        <v>-1.9779843043144507</v>
      </c>
      <c r="C39" s="19">
        <v>5.799588194921057</v>
      </c>
      <c r="D39" s="12">
        <f t="shared" si="4"/>
        <v>96.12066916371141</v>
      </c>
      <c r="E39" s="12">
        <f t="shared" si="4"/>
        <v>108.56088884503536</v>
      </c>
      <c r="F39" s="12">
        <f t="shared" si="0"/>
        <v>112.94229408675459</v>
      </c>
      <c r="G39" s="20">
        <f t="shared" si="2"/>
        <v>0.0017058322789536007</v>
      </c>
      <c r="H39" s="20">
        <f t="shared" si="3"/>
      </c>
    </row>
    <row r="40" spans="1:8" ht="15">
      <c r="A40" s="10">
        <v>36868</v>
      </c>
      <c r="B40" s="11">
        <v>4.155927100203005</v>
      </c>
      <c r="C40" s="19">
        <v>2.1407719753486765</v>
      </c>
      <c r="D40" s="12">
        <f t="shared" si="4"/>
        <v>100.27659626391441</v>
      </c>
      <c r="E40" s="12">
        <f t="shared" si="4"/>
        <v>110.70166082038403</v>
      </c>
      <c r="F40" s="12">
        <f t="shared" si="0"/>
        <v>110.39630875486866</v>
      </c>
      <c r="G40" s="20">
        <f t="shared" si="2"/>
        <v>0.056784977512178036</v>
      </c>
      <c r="H40" s="20">
        <f t="shared" si="3"/>
        <v>-1.6195617656398764</v>
      </c>
    </row>
    <row r="41" spans="1:8" ht="15">
      <c r="A41" s="10">
        <v>36875</v>
      </c>
      <c r="B41" s="11">
        <v>-4.214936965741778</v>
      </c>
      <c r="C41" s="19">
        <v>-1.6195617656398764</v>
      </c>
      <c r="D41" s="12">
        <f t="shared" si="4"/>
        <v>96.06165929817263</v>
      </c>
      <c r="E41" s="12">
        <f t="shared" si="4"/>
        <v>109.08209905474416</v>
      </c>
      <c r="F41" s="12">
        <f t="shared" si="0"/>
        <v>113.5542523954916</v>
      </c>
      <c r="G41" s="20">
        <f t="shared" si="2"/>
        <v>-0.0016348693714963725</v>
      </c>
      <c r="H41" s="20">
        <f t="shared" si="3"/>
      </c>
    </row>
    <row r="42" spans="1:8" ht="15">
      <c r="A42" s="10">
        <v>36882</v>
      </c>
      <c r="B42" s="11">
        <v>-0.4725069542354188</v>
      </c>
      <c r="C42" s="19">
        <v>7.746933505487408</v>
      </c>
      <c r="D42" s="12">
        <f t="shared" si="4"/>
        <v>95.58915234393722</v>
      </c>
      <c r="E42" s="12">
        <f t="shared" si="4"/>
        <v>116.82903256023157</v>
      </c>
      <c r="F42" s="12">
        <f t="shared" si="0"/>
        <v>122.21996920725022</v>
      </c>
      <c r="G42" s="20">
        <f t="shared" si="2"/>
        <v>0.0895663589048925</v>
      </c>
      <c r="H42" s="20">
        <f t="shared" si="3"/>
        <v>0.5392450569203122</v>
      </c>
    </row>
    <row r="43" spans="1:8" ht="15">
      <c r="A43" s="10">
        <v>36889</v>
      </c>
      <c r="B43" s="11">
        <v>1.0972855009762972</v>
      </c>
      <c r="C43" s="19">
        <v>0.5392450569203122</v>
      </c>
      <c r="D43" s="12">
        <f t="shared" si="4"/>
        <v>96.68643784491351</v>
      </c>
      <c r="E43" s="12">
        <f t="shared" si="4"/>
        <v>117.36827761715188</v>
      </c>
      <c r="F43" s="12">
        <f t="shared" si="0"/>
        <v>121.3906316472351</v>
      </c>
      <c r="G43" s="20">
        <f t="shared" si="2"/>
        <v>0.16674412743738398</v>
      </c>
      <c r="H43" s="20">
        <f t="shared" si="3"/>
        <v>1.2812872467222958</v>
      </c>
    </row>
    <row r="44" spans="1:8" ht="15">
      <c r="A44" s="10">
        <v>36896</v>
      </c>
      <c r="B44" s="11">
        <v>-1.6610113006332083</v>
      </c>
      <c r="C44" s="19">
        <v>1.2812872467222958</v>
      </c>
      <c r="D44" s="12">
        <f t="shared" si="4"/>
        <v>95.02542654428031</v>
      </c>
      <c r="E44" s="12">
        <f t="shared" si="4"/>
        <v>118.64956486387418</v>
      </c>
      <c r="F44" s="12">
        <f t="shared" si="0"/>
        <v>124.8608600652641</v>
      </c>
      <c r="G44" s="20">
        <f t="shared" si="2"/>
        <v>0.07480224860662976</v>
      </c>
      <c r="H44" s="20">
        <f t="shared" si="3"/>
        <v>-2.118270079435125</v>
      </c>
    </row>
    <row r="45" spans="1:8" ht="15">
      <c r="A45" s="10">
        <v>36903</v>
      </c>
      <c r="B45" s="11">
        <v>1.5558208495398018</v>
      </c>
      <c r="C45" s="19">
        <v>-2.118270079435125</v>
      </c>
      <c r="D45" s="12">
        <f t="shared" si="4"/>
        <v>96.5812473938201</v>
      </c>
      <c r="E45" s="12">
        <f t="shared" si="4"/>
        <v>116.53129478443905</v>
      </c>
      <c r="F45" s="12">
        <f t="shared" si="0"/>
        <v>120.65623289091572</v>
      </c>
      <c r="G45" s="20">
        <f t="shared" si="2"/>
        <v>0.1310238673152877</v>
      </c>
      <c r="H45" s="20">
        <f t="shared" si="3"/>
        <v>-1.322512774271134</v>
      </c>
    </row>
    <row r="46" spans="1:8" ht="15">
      <c r="A46" s="10">
        <v>36910</v>
      </c>
      <c r="B46" s="11">
        <v>1.8194228508588983</v>
      </c>
      <c r="C46" s="19">
        <v>-1.322512774271134</v>
      </c>
      <c r="D46" s="12">
        <f t="shared" si="4"/>
        <v>98.400670244679</v>
      </c>
      <c r="E46" s="12">
        <f t="shared" si="4"/>
        <v>115.20878201016792</v>
      </c>
      <c r="F46" s="12">
        <f t="shared" si="0"/>
        <v>117.08129804776183</v>
      </c>
      <c r="G46" s="20">
        <f t="shared" si="2"/>
        <v>0.06254262033877023</v>
      </c>
      <c r="H46" s="20">
        <f t="shared" si="3"/>
        <v>5.60462991166617</v>
      </c>
    </row>
    <row r="47" spans="1:8" ht="15">
      <c r="A47" s="10">
        <v>36917</v>
      </c>
      <c r="B47" s="11">
        <v>0.9243672441789474</v>
      </c>
      <c r="C47" s="19">
        <v>5.60462991166617</v>
      </c>
      <c r="D47" s="12">
        <f aca="true" t="shared" si="5" ref="D47:E62">+D46+B47</f>
        <v>99.32503748885796</v>
      </c>
      <c r="E47" s="12">
        <f t="shared" si="5"/>
        <v>120.81341192183409</v>
      </c>
      <c r="F47" s="12">
        <f t="shared" si="0"/>
        <v>121.63439851244621</v>
      </c>
      <c r="G47" s="20">
        <f t="shared" si="2"/>
        <v>-0.042044448160305614</v>
      </c>
      <c r="H47" s="20">
        <f t="shared" si="3"/>
      </c>
    </row>
    <row r="48" spans="1:8" ht="15">
      <c r="A48" s="10">
        <v>36924</v>
      </c>
      <c r="B48" s="11">
        <v>-0.4044429683752182</v>
      </c>
      <c r="C48" s="19">
        <v>-0.08653014133256365</v>
      </c>
      <c r="D48" s="12">
        <f t="shared" si="5"/>
        <v>98.92059452048274</v>
      </c>
      <c r="E48" s="12">
        <f t="shared" si="5"/>
        <v>120.72688178050153</v>
      </c>
      <c r="F48" s="12">
        <f t="shared" si="0"/>
        <v>122.04423392896564</v>
      </c>
      <c r="G48" s="20">
        <f t="shared" si="2"/>
        <v>0.002008119258490204</v>
      </c>
      <c r="H48" s="20">
        <f t="shared" si="3"/>
      </c>
    </row>
    <row r="49" spans="1:8" ht="15">
      <c r="A49" s="10">
        <v>36931</v>
      </c>
      <c r="B49" s="11">
        <v>-2.5721209067263495</v>
      </c>
      <c r="C49" s="19">
        <v>-0.721709006928406</v>
      </c>
      <c r="D49" s="12">
        <f t="shared" si="5"/>
        <v>96.34847361375638</v>
      </c>
      <c r="E49" s="12">
        <f t="shared" si="5"/>
        <v>120.00517277357312</v>
      </c>
      <c r="F49" s="12">
        <f t="shared" si="0"/>
        <v>124.55326822784154</v>
      </c>
      <c r="G49" s="20">
        <f t="shared" si="2"/>
        <v>-0.022558118971999996</v>
      </c>
      <c r="H49" s="20">
        <f t="shared" si="3"/>
      </c>
    </row>
    <row r="50" spans="1:8" ht="15">
      <c r="A50" s="10">
        <v>36938</v>
      </c>
      <c r="B50" s="11">
        <v>-1.0062673035382885</v>
      </c>
      <c r="C50" s="19">
        <v>0.40709508578076203</v>
      </c>
      <c r="D50" s="12">
        <f t="shared" si="5"/>
        <v>95.34220631021809</v>
      </c>
      <c r="E50" s="12">
        <f t="shared" si="5"/>
        <v>120.41226785935389</v>
      </c>
      <c r="F50" s="12">
        <f t="shared" si="0"/>
        <v>126.29482001660892</v>
      </c>
      <c r="G50" s="20">
        <f t="shared" si="2"/>
        <v>0.03229866575106066</v>
      </c>
      <c r="H50" s="20">
        <f t="shared" si="3"/>
      </c>
    </row>
    <row r="51" spans="1:8" ht="15">
      <c r="A51" s="10">
        <v>36945</v>
      </c>
      <c r="B51" s="11">
        <v>-4.277273670218906</v>
      </c>
      <c r="C51" s="19">
        <v>-4.691572545612521</v>
      </c>
      <c r="D51" s="12">
        <f t="shared" si="5"/>
        <v>91.06493263999918</v>
      </c>
      <c r="E51" s="12">
        <f t="shared" si="5"/>
        <v>115.72069531374137</v>
      </c>
      <c r="F51" s="12">
        <f t="shared" si="0"/>
        <v>127.07492550531185</v>
      </c>
      <c r="G51" s="20">
        <f t="shared" si="2"/>
        <v>0.07869337052522729</v>
      </c>
      <c r="H51" s="20">
        <f t="shared" si="3"/>
        <v>2.0054694621695734</v>
      </c>
    </row>
    <row r="52" spans="1:8" ht="15">
      <c r="A52" s="10">
        <v>36952</v>
      </c>
      <c r="B52" s="11">
        <v>-0.9375050166150145</v>
      </c>
      <c r="C52" s="19">
        <v>2.0054694621695734</v>
      </c>
      <c r="D52" s="12">
        <f t="shared" si="5"/>
        <v>90.12742762338416</v>
      </c>
      <c r="E52" s="12">
        <f t="shared" si="5"/>
        <v>117.72616477591095</v>
      </c>
      <c r="F52" s="12">
        <f t="shared" si="0"/>
        <v>130.62190709342525</v>
      </c>
      <c r="G52" s="20">
        <f t="shared" si="2"/>
        <v>0.044728523011596355</v>
      </c>
      <c r="H52" s="20">
        <f t="shared" si="3"/>
      </c>
    </row>
    <row r="53" spans="1:8" ht="15">
      <c r="A53" s="10">
        <v>36959</v>
      </c>
      <c r="B53" s="11">
        <v>-0.06157934823121103</v>
      </c>
      <c r="C53" s="19">
        <v>-0.8042895442359366</v>
      </c>
      <c r="D53" s="12">
        <f t="shared" si="5"/>
        <v>90.06584827515296</v>
      </c>
      <c r="E53" s="12">
        <f t="shared" si="5"/>
        <v>116.921875231675</v>
      </c>
      <c r="F53" s="12">
        <f t="shared" si="0"/>
        <v>129.8182135302566</v>
      </c>
      <c r="G53" s="20">
        <f t="shared" si="2"/>
        <v>0.07028331358491013</v>
      </c>
      <c r="H53" s="20">
        <f t="shared" si="3"/>
        <v>-4.86486486486486</v>
      </c>
    </row>
    <row r="54" spans="1:8" ht="15">
      <c r="A54" s="10">
        <v>36966</v>
      </c>
      <c r="B54" s="11">
        <v>-6.720338570803142</v>
      </c>
      <c r="C54" s="19">
        <v>-4.86486486486486</v>
      </c>
      <c r="D54" s="12">
        <f t="shared" si="5"/>
        <v>83.34550970434982</v>
      </c>
      <c r="E54" s="12">
        <f t="shared" si="5"/>
        <v>112.05701036681015</v>
      </c>
      <c r="F54" s="12">
        <f t="shared" si="0"/>
        <v>134.4487672632973</v>
      </c>
      <c r="G54" s="20">
        <f t="shared" si="2"/>
        <v>0.04227063149225474</v>
      </c>
      <c r="H54" s="20">
        <f t="shared" si="3"/>
      </c>
    </row>
    <row r="55" spans="1:8" ht="15">
      <c r="A55" s="10">
        <v>36973</v>
      </c>
      <c r="B55" s="11">
        <v>-0.9300061710689866</v>
      </c>
      <c r="C55" s="19">
        <v>-2.9040404040403978</v>
      </c>
      <c r="D55" s="12">
        <f t="shared" si="5"/>
        <v>82.41550353328084</v>
      </c>
      <c r="E55" s="12">
        <f t="shared" si="5"/>
        <v>109.15296996276975</v>
      </c>
      <c r="F55" s="12">
        <f t="shared" si="0"/>
        <v>132.4422775851777</v>
      </c>
      <c r="G55" s="20">
        <f t="shared" si="2"/>
        <v>0.06456280032400419</v>
      </c>
      <c r="H55" s="20">
        <f t="shared" si="3"/>
        <v>5.851755526657998</v>
      </c>
    </row>
    <row r="56" spans="1:8" ht="15">
      <c r="A56" s="10">
        <v>36980</v>
      </c>
      <c r="B56" s="11">
        <v>1.7985138134634093</v>
      </c>
      <c r="C56" s="19">
        <v>5.851755526657998</v>
      </c>
      <c r="D56" s="12">
        <f t="shared" si="5"/>
        <v>84.21401734674426</v>
      </c>
      <c r="E56" s="12">
        <f t="shared" si="5"/>
        <v>115.00472548942774</v>
      </c>
      <c r="F56" s="12">
        <f t="shared" si="0"/>
        <v>136.56245018677268</v>
      </c>
      <c r="G56" s="20">
        <f t="shared" si="2"/>
        <v>0.042237696056264706</v>
      </c>
      <c r="H56" s="20">
        <f t="shared" si="3"/>
      </c>
    </row>
    <row r="57" spans="1:8" ht="15">
      <c r="A57" s="10">
        <v>36987</v>
      </c>
      <c r="B57" s="11">
        <v>-2.749217894909195</v>
      </c>
      <c r="C57" s="19">
        <v>-3.6240786240786305</v>
      </c>
      <c r="D57" s="12">
        <f t="shared" si="5"/>
        <v>81.46479945183506</v>
      </c>
      <c r="E57" s="12">
        <f t="shared" si="5"/>
        <v>111.3806468653491</v>
      </c>
      <c r="F57" s="12">
        <f t="shared" si="0"/>
        <v>136.72242197220578</v>
      </c>
      <c r="G57" s="20">
        <f t="shared" si="2"/>
        <v>0.045478918701581605</v>
      </c>
      <c r="H57" s="20">
        <f t="shared" si="3"/>
      </c>
    </row>
    <row r="58" spans="1:8" ht="15">
      <c r="A58" s="10">
        <v>36993</v>
      </c>
      <c r="B58" s="11">
        <v>4.880231826520021</v>
      </c>
      <c r="C58" s="19">
        <v>3.218610579987269</v>
      </c>
      <c r="D58" s="12">
        <f t="shared" si="5"/>
        <v>86.34503127835508</v>
      </c>
      <c r="E58" s="12">
        <f t="shared" si="5"/>
        <v>114.59925744533638</v>
      </c>
      <c r="F58" s="12">
        <f t="shared" si="0"/>
        <v>132.72246908556517</v>
      </c>
      <c r="G58" s="20">
        <f t="shared" si="2"/>
        <v>0.05318366548265607</v>
      </c>
      <c r="H58" s="20">
        <f t="shared" si="3"/>
        <v>1.759802408150657</v>
      </c>
    </row>
    <row r="59" spans="1:8" ht="15">
      <c r="A59" s="10">
        <v>37001</v>
      </c>
      <c r="B59" s="11">
        <v>5.025771018166458</v>
      </c>
      <c r="C59" s="19">
        <v>1.759802408150657</v>
      </c>
      <c r="D59" s="12">
        <f t="shared" si="5"/>
        <v>91.37080229652153</v>
      </c>
      <c r="E59" s="12">
        <f t="shared" si="5"/>
        <v>116.35905985348704</v>
      </c>
      <c r="F59" s="12">
        <f t="shared" si="0"/>
        <v>127.34818665143406</v>
      </c>
      <c r="G59" s="20">
        <f t="shared" si="2"/>
        <v>-0.012839821538500606</v>
      </c>
      <c r="H59" s="20">
        <f t="shared" si="3"/>
      </c>
    </row>
    <row r="60" spans="1:8" ht="15">
      <c r="A60" s="10">
        <v>37008</v>
      </c>
      <c r="B60" s="11">
        <v>0.8101498012839992</v>
      </c>
      <c r="C60" s="19">
        <v>0.3640776699028958</v>
      </c>
      <c r="D60" s="12">
        <f t="shared" si="5"/>
        <v>92.18095209780553</v>
      </c>
      <c r="E60" s="12">
        <f t="shared" si="5"/>
        <v>116.72313752338994</v>
      </c>
      <c r="F60" s="12">
        <f t="shared" si="0"/>
        <v>126.62392269451148</v>
      </c>
      <c r="G60" s="20">
        <f t="shared" si="2"/>
        <v>-0.03846272524623007</v>
      </c>
      <c r="H60" s="20">
        <f t="shared" si="3"/>
      </c>
    </row>
    <row r="61" spans="1:8" ht="15">
      <c r="A61" s="10">
        <v>37015</v>
      </c>
      <c r="B61" s="11">
        <v>1.082159530744975</v>
      </c>
      <c r="C61" s="19">
        <v>0.9068923821039965</v>
      </c>
      <c r="D61" s="12">
        <f t="shared" si="5"/>
        <v>93.2631116285505</v>
      </c>
      <c r="E61" s="12">
        <f t="shared" si="5"/>
        <v>117.63002990549393</v>
      </c>
      <c r="F61" s="12">
        <f t="shared" si="0"/>
        <v>126.1270698043963</v>
      </c>
      <c r="G61" s="20">
        <f t="shared" si="2"/>
        <v>-0.07277642923562477</v>
      </c>
      <c r="H61" s="20">
        <f t="shared" si="3"/>
        <v>-2.5763930497303744</v>
      </c>
    </row>
    <row r="62" spans="1:8" ht="15">
      <c r="A62" s="10">
        <v>37022</v>
      </c>
      <c r="B62" s="11">
        <v>-1.653231855109294</v>
      </c>
      <c r="C62" s="19">
        <v>-2.5763930497303744</v>
      </c>
      <c r="D62" s="12">
        <f t="shared" si="5"/>
        <v>91.60987977344121</v>
      </c>
      <c r="E62" s="12">
        <f t="shared" si="5"/>
        <v>115.05363685576356</v>
      </c>
      <c r="F62" s="12">
        <f t="shared" si="0"/>
        <v>125.59086109522323</v>
      </c>
      <c r="G62" s="20">
        <f t="shared" si="2"/>
        <v>-0.07749535164000676</v>
      </c>
      <c r="H62" s="20">
        <f t="shared" si="3"/>
        <v>3.874538745387457</v>
      </c>
    </row>
    <row r="63" spans="1:8" ht="15">
      <c r="A63" s="10">
        <v>37029</v>
      </c>
      <c r="B63" s="11">
        <v>3.716072475053589</v>
      </c>
      <c r="C63" s="19">
        <v>3.874538745387457</v>
      </c>
      <c r="D63" s="12">
        <f aca="true" t="shared" si="6" ref="D63:E78">+D62+B63</f>
        <v>95.3259522484948</v>
      </c>
      <c r="E63" s="12">
        <f t="shared" si="6"/>
        <v>118.92817560115101</v>
      </c>
      <c r="F63" s="12">
        <f t="shared" si="0"/>
        <v>124.75949392158199</v>
      </c>
      <c r="G63" s="20">
        <f t="shared" si="2"/>
        <v>-0.05373323778164674</v>
      </c>
      <c r="H63" s="20">
        <f t="shared" si="3"/>
        <v>1.0953226761397206</v>
      </c>
    </row>
    <row r="64" spans="1:8" ht="15">
      <c r="A64" s="10">
        <v>37036</v>
      </c>
      <c r="B64" s="11">
        <v>-1.0890430044273813</v>
      </c>
      <c r="C64" s="19">
        <v>1.0953226761397206</v>
      </c>
      <c r="D64" s="12">
        <f t="shared" si="6"/>
        <v>94.23690924406742</v>
      </c>
      <c r="E64" s="12">
        <f t="shared" si="6"/>
        <v>120.02349827729073</v>
      </c>
      <c r="F64" s="12">
        <f t="shared" si="0"/>
        <v>127.36357679817122</v>
      </c>
      <c r="G64" s="20">
        <f t="shared" si="2"/>
        <v>-0.02032767641158173</v>
      </c>
      <c r="H64" s="20">
        <f t="shared" si="3"/>
      </c>
    </row>
    <row r="65" spans="1:8" ht="15">
      <c r="A65" s="10">
        <v>37043</v>
      </c>
      <c r="B65" s="11">
        <v>-1.3475338252901259</v>
      </c>
      <c r="C65" s="19">
        <v>0.8199121522693975</v>
      </c>
      <c r="D65" s="12">
        <f t="shared" si="6"/>
        <v>92.88937541877729</v>
      </c>
      <c r="E65" s="12">
        <f t="shared" si="6"/>
        <v>120.84341042956012</v>
      </c>
      <c r="F65" s="12">
        <f t="shared" si="0"/>
        <v>130.09389920510975</v>
      </c>
      <c r="G65" s="20">
        <f t="shared" si="2"/>
        <v>0.005841345678764043</v>
      </c>
      <c r="H65" s="20">
        <f t="shared" si="3"/>
      </c>
    </row>
    <row r="66" spans="1:8" ht="15">
      <c r="A66" s="10">
        <v>37050</v>
      </c>
      <c r="B66" s="11">
        <v>0.34029523983278853</v>
      </c>
      <c r="C66" s="19">
        <v>-1.0746442056346117</v>
      </c>
      <c r="D66" s="12">
        <f t="shared" si="6"/>
        <v>93.22967065861008</v>
      </c>
      <c r="E66" s="12">
        <f t="shared" si="6"/>
        <v>119.76876622392551</v>
      </c>
      <c r="F66" s="12">
        <f t="shared" si="0"/>
        <v>128.4663620259871</v>
      </c>
      <c r="G66" s="20">
        <f t="shared" si="2"/>
        <v>0.03145105493107381</v>
      </c>
      <c r="H66" s="20">
        <f t="shared" si="3"/>
      </c>
    </row>
    <row r="67" spans="1:8" ht="15">
      <c r="A67" s="10">
        <v>37057</v>
      </c>
      <c r="B67" s="11">
        <v>-4.000126486213018</v>
      </c>
      <c r="C67" s="19">
        <v>-2.436876100998253</v>
      </c>
      <c r="D67" s="12">
        <f t="shared" si="6"/>
        <v>89.22954417239706</v>
      </c>
      <c r="E67" s="12">
        <f t="shared" si="6"/>
        <v>117.33189012292726</v>
      </c>
      <c r="F67" s="12">
        <f t="shared" si="0"/>
        <v>131.4944407832396</v>
      </c>
      <c r="G67" s="20">
        <f t="shared" si="2"/>
        <v>0.022895781633216705</v>
      </c>
      <c r="H67" s="20">
        <f t="shared" si="3"/>
      </c>
    </row>
    <row r="68" spans="1:8" ht="15">
      <c r="A68" s="10">
        <v>37064</v>
      </c>
      <c r="B68" s="11">
        <v>0.9050034586119526</v>
      </c>
      <c r="C68" s="19">
        <v>3.8218477279566843</v>
      </c>
      <c r="D68" s="12">
        <f t="shared" si="6"/>
        <v>90.13454763100901</v>
      </c>
      <c r="E68" s="12">
        <f t="shared" si="6"/>
        <v>121.15373785088394</v>
      </c>
      <c r="F68" s="12">
        <f t="shared" si="0"/>
        <v>134.4143184108059</v>
      </c>
      <c r="G68" s="20">
        <f t="shared" si="2"/>
        <v>0.053983441660086395</v>
      </c>
      <c r="H68" s="20">
        <f t="shared" si="3"/>
        <v>-0.4637681159420204</v>
      </c>
    </row>
    <row r="69" spans="1:8" ht="15">
      <c r="A69" s="10">
        <v>37071</v>
      </c>
      <c r="B69" s="11">
        <v>-0.07916105602479018</v>
      </c>
      <c r="C69" s="19">
        <v>-0.4637681159420204</v>
      </c>
      <c r="D69" s="12">
        <f t="shared" si="6"/>
        <v>90.05538657498423</v>
      </c>
      <c r="E69" s="12">
        <f t="shared" si="6"/>
        <v>120.68996973494193</v>
      </c>
      <c r="F69" s="12">
        <f t="shared" si="0"/>
        <v>134.01749115190344</v>
      </c>
      <c r="G69" s="20">
        <f t="shared" si="2"/>
        <v>0.055359167745482996</v>
      </c>
      <c r="H69" s="20">
        <f t="shared" si="3"/>
        <v>-1.6889924286546454</v>
      </c>
    </row>
    <row r="70" spans="1:8" ht="15">
      <c r="A70" s="10">
        <v>37078</v>
      </c>
      <c r="B70" s="11">
        <v>-2.759764125516606</v>
      </c>
      <c r="C70" s="19">
        <v>-1.6889924286546454</v>
      </c>
      <c r="D70" s="12">
        <f t="shared" si="6"/>
        <v>87.29562244946761</v>
      </c>
      <c r="E70" s="12">
        <f t="shared" si="6"/>
        <v>119.00097730628728</v>
      </c>
      <c r="F70" s="12">
        <f t="shared" si="0"/>
        <v>136.31952435549994</v>
      </c>
      <c r="G70" s="20">
        <f t="shared" si="2"/>
        <v>0.030159692120593995</v>
      </c>
      <c r="H70" s="20">
        <f t="shared" si="3"/>
      </c>
    </row>
    <row r="71" spans="1:8" ht="15">
      <c r="A71" s="10">
        <v>37085</v>
      </c>
      <c r="B71" s="11">
        <v>2.107358536523929</v>
      </c>
      <c r="C71" s="19">
        <v>1.5995260663506983</v>
      </c>
      <c r="D71" s="12">
        <f t="shared" si="6"/>
        <v>89.40298098599155</v>
      </c>
      <c r="E71" s="12">
        <f t="shared" si="6"/>
        <v>120.60050337263797</v>
      </c>
      <c r="F71" s="12">
        <f t="shared" si="0"/>
        <v>134.89539391481222</v>
      </c>
      <c r="G71" s="20">
        <f t="shared" si="2"/>
        <v>0.061130106011130225</v>
      </c>
      <c r="H71" s="20">
        <f t="shared" si="3"/>
        <v>-0.7580174927113603</v>
      </c>
    </row>
    <row r="72" spans="1:8" ht="15">
      <c r="A72" s="10">
        <v>37092</v>
      </c>
      <c r="B72" s="11">
        <v>-0.39730850223744785</v>
      </c>
      <c r="C72" s="19">
        <v>-0.7580174927113603</v>
      </c>
      <c r="D72" s="12">
        <f t="shared" si="6"/>
        <v>89.0056724837541</v>
      </c>
      <c r="E72" s="12">
        <f t="shared" si="6"/>
        <v>119.84248587992661</v>
      </c>
      <c r="F72" s="12">
        <f t="shared" si="0"/>
        <v>134.64589675652533</v>
      </c>
      <c r="G72" s="20">
        <f t="shared" si="2"/>
        <v>0.0258638548619623</v>
      </c>
      <c r="H72" s="20">
        <f t="shared" si="3"/>
      </c>
    </row>
    <row r="73" spans="1:8" ht="15">
      <c r="A73" s="10">
        <v>37099</v>
      </c>
      <c r="B73" s="11">
        <v>-0.4154106619317033</v>
      </c>
      <c r="C73" s="19">
        <v>1.2338425381903662</v>
      </c>
      <c r="D73" s="12">
        <f t="shared" si="6"/>
        <v>88.5902618218224</v>
      </c>
      <c r="E73" s="12">
        <f t="shared" si="6"/>
        <v>121.07632841811699</v>
      </c>
      <c r="F73" s="12">
        <f t="shared" si="0"/>
        <v>136.67001985120254</v>
      </c>
      <c r="G73" s="20">
        <f t="shared" si="2"/>
        <v>0.001722869620271128</v>
      </c>
      <c r="H73" s="20">
        <f t="shared" si="3"/>
      </c>
    </row>
    <row r="74" spans="1:8" ht="15">
      <c r="A74" s="10">
        <v>37106</v>
      </c>
      <c r="B74" s="11">
        <v>0.7074024315403493</v>
      </c>
      <c r="C74" s="19">
        <v>1.5089959373186135</v>
      </c>
      <c r="D74" s="12">
        <f t="shared" si="6"/>
        <v>89.29766425336274</v>
      </c>
      <c r="E74" s="12">
        <f t="shared" si="6"/>
        <v>122.5853243554356</v>
      </c>
      <c r="F74" s="12">
        <f t="shared" si="0"/>
        <v>137.27719014869902</v>
      </c>
      <c r="G74" s="20">
        <f t="shared" si="2"/>
        <v>0.019792406770938298</v>
      </c>
      <c r="H74" s="20">
        <f t="shared" si="3"/>
      </c>
    </row>
    <row r="75" spans="1:8" ht="15">
      <c r="A75" s="10">
        <v>37113</v>
      </c>
      <c r="B75" s="11">
        <v>-1.9920121875900532</v>
      </c>
      <c r="C75" s="19">
        <v>-0.14293882218410214</v>
      </c>
      <c r="D75" s="12">
        <f t="shared" si="6"/>
        <v>87.30565206577269</v>
      </c>
      <c r="E75" s="12">
        <f t="shared" si="6"/>
        <v>122.4423855332515</v>
      </c>
      <c r="F75" s="12">
        <f t="shared" si="0"/>
        <v>140.24565722389676</v>
      </c>
      <c r="G75" s="20">
        <f t="shared" si="2"/>
        <v>0.007025155037231778</v>
      </c>
      <c r="H75" s="20">
        <f t="shared" si="3"/>
      </c>
    </row>
    <row r="76" spans="1:8" ht="15">
      <c r="A76" s="10">
        <v>37120</v>
      </c>
      <c r="B76" s="11">
        <v>-2.36858909726424</v>
      </c>
      <c r="C76" s="19">
        <v>-0.8302318923561369</v>
      </c>
      <c r="D76" s="12">
        <f t="shared" si="6"/>
        <v>84.93706296850846</v>
      </c>
      <c r="E76" s="12">
        <f t="shared" si="6"/>
        <v>121.61215364089536</v>
      </c>
      <c r="F76" s="12">
        <f t="shared" si="0"/>
        <v>143.1791368698311</v>
      </c>
      <c r="G76" s="20">
        <f t="shared" si="2"/>
        <v>0.03966231280263943</v>
      </c>
      <c r="H76" s="20">
        <f t="shared" si="3"/>
      </c>
    </row>
    <row r="77" spans="1:8" ht="15">
      <c r="A77" s="10">
        <v>37127</v>
      </c>
      <c r="B77" s="11">
        <v>1.9759546287769991</v>
      </c>
      <c r="C77" s="19">
        <v>-0.43302540415703916</v>
      </c>
      <c r="D77" s="12">
        <f t="shared" si="6"/>
        <v>86.91301759728546</v>
      </c>
      <c r="E77" s="12">
        <f t="shared" si="6"/>
        <v>121.17912823673832</v>
      </c>
      <c r="F77" s="12">
        <f t="shared" si="0"/>
        <v>139.4257518456281</v>
      </c>
      <c r="G77" s="20">
        <f t="shared" si="2"/>
        <v>0.06337541892372767</v>
      </c>
      <c r="H77" s="20">
        <f t="shared" si="3"/>
        <v>-3.769208466222107</v>
      </c>
    </row>
    <row r="78" spans="1:8" ht="15">
      <c r="A78" s="10">
        <v>37134</v>
      </c>
      <c r="B78" s="11">
        <v>-4.333589325951759</v>
      </c>
      <c r="C78" s="19">
        <v>-3.769208466222107</v>
      </c>
      <c r="D78" s="12">
        <f t="shared" si="6"/>
        <v>82.5794282713337</v>
      </c>
      <c r="E78" s="12">
        <f t="shared" si="6"/>
        <v>117.40991977051621</v>
      </c>
      <c r="F78" s="12">
        <f aca="true" t="shared" si="7" ref="F78:F141">E78/D78*100</f>
        <v>142.17816982788852</v>
      </c>
      <c r="G78" s="20">
        <f t="shared" si="2"/>
        <v>0.020163397923157023</v>
      </c>
      <c r="H78" s="20">
        <f t="shared" si="3"/>
      </c>
    </row>
    <row r="79" spans="1:8" ht="15">
      <c r="A79" s="10">
        <v>37141</v>
      </c>
      <c r="B79" s="11">
        <v>-4.216729300093503</v>
      </c>
      <c r="C79" s="19">
        <v>-4.6700813498041445</v>
      </c>
      <c r="D79" s="12">
        <f aca="true" t="shared" si="8" ref="D79:E94">+D78+B79</f>
        <v>78.36269897124019</v>
      </c>
      <c r="E79" s="12">
        <f t="shared" si="8"/>
        <v>112.73983842071206</v>
      </c>
      <c r="F79" s="12">
        <f t="shared" si="7"/>
        <v>143.86926420450192</v>
      </c>
      <c r="G79" s="20">
        <f t="shared" si="2"/>
        <v>0.03570134028734673</v>
      </c>
      <c r="H79" s="20">
        <f t="shared" si="3"/>
      </c>
    </row>
    <row r="80" spans="1:8" ht="15">
      <c r="A80" s="10">
        <v>37144</v>
      </c>
      <c r="B80" s="11">
        <v>0.6225938956326393</v>
      </c>
      <c r="C80" s="19">
        <v>-0.1580278128950674</v>
      </c>
      <c r="D80" s="12">
        <f t="shared" si="8"/>
        <v>78.98529286687283</v>
      </c>
      <c r="E80" s="12">
        <f t="shared" si="8"/>
        <v>112.58181060781699</v>
      </c>
      <c r="F80" s="12">
        <f t="shared" si="7"/>
        <v>142.53515625696295</v>
      </c>
      <c r="G80" s="20">
        <f t="shared" si="2"/>
        <v>0.025837569963540474</v>
      </c>
      <c r="H80" s="20">
        <f t="shared" si="3"/>
      </c>
    </row>
    <row r="81" spans="1:8" ht="15">
      <c r="A81" s="10">
        <v>37155</v>
      </c>
      <c r="B81" s="11">
        <v>-11.600490599886504</v>
      </c>
      <c r="C81" s="19">
        <v>-9.053497942386834</v>
      </c>
      <c r="D81" s="12">
        <f t="shared" si="8"/>
        <v>67.38480226698633</v>
      </c>
      <c r="E81" s="12">
        <f t="shared" si="8"/>
        <v>103.52831266543015</v>
      </c>
      <c r="F81" s="12">
        <f t="shared" si="7"/>
        <v>153.63748083023094</v>
      </c>
      <c r="G81" s="20">
        <f t="shared" si="2"/>
        <v>-0.00449772660281933</v>
      </c>
      <c r="H81" s="20">
        <f t="shared" si="3"/>
      </c>
    </row>
    <row r="82" spans="1:8" ht="15">
      <c r="A82" s="10">
        <v>37162</v>
      </c>
      <c r="B82" s="11">
        <v>7.780078691240444</v>
      </c>
      <c r="C82" s="19">
        <v>9.850330664810292</v>
      </c>
      <c r="D82" s="12">
        <f t="shared" si="8"/>
        <v>75.16488095822677</v>
      </c>
      <c r="E82" s="12">
        <f t="shared" si="8"/>
        <v>113.37864333024044</v>
      </c>
      <c r="F82" s="12">
        <f t="shared" si="7"/>
        <v>150.83991604170987</v>
      </c>
      <c r="G82" s="20">
        <f t="shared" si="2"/>
        <v>0.10193044539102103</v>
      </c>
      <c r="H82" s="20">
        <f t="shared" si="3"/>
        <v>-4.5944233206590575</v>
      </c>
    </row>
    <row r="83" spans="1:8" ht="15">
      <c r="A83" s="10">
        <v>37169</v>
      </c>
      <c r="B83" s="11">
        <v>2.9242799777124517</v>
      </c>
      <c r="C83" s="19">
        <v>-4.5944233206590575</v>
      </c>
      <c r="D83" s="12">
        <f t="shared" si="8"/>
        <v>78.08916093593922</v>
      </c>
      <c r="E83" s="12">
        <f t="shared" si="8"/>
        <v>108.78422000958138</v>
      </c>
      <c r="F83" s="12">
        <f t="shared" si="7"/>
        <v>139.30770763284676</v>
      </c>
      <c r="G83" s="20">
        <f aca="true" t="shared" si="9" ref="G83:G146">F82/F78-1</f>
        <v>0.060921773182948336</v>
      </c>
      <c r="H83" s="20">
        <f aca="true" t="shared" si="10" ref="H83:H146">IF(ABS(G83)&gt;0.05,C84,"")</f>
        <v>-1.8930587844569913</v>
      </c>
    </row>
    <row r="84" spans="1:8" ht="15">
      <c r="A84" s="10">
        <v>37176</v>
      </c>
      <c r="B84" s="11">
        <v>1.8919524351770578</v>
      </c>
      <c r="C84" s="19">
        <v>-1.8930587844569913</v>
      </c>
      <c r="D84" s="12">
        <f t="shared" si="8"/>
        <v>79.98111337111628</v>
      </c>
      <c r="E84" s="12">
        <f t="shared" si="8"/>
        <v>106.89116122512438</v>
      </c>
      <c r="F84" s="12">
        <f t="shared" si="7"/>
        <v>133.6455029441065</v>
      </c>
      <c r="G84" s="20">
        <f t="shared" si="9"/>
        <v>-0.03170626190991821</v>
      </c>
      <c r="H84" s="20">
        <f t="shared" si="10"/>
      </c>
    </row>
    <row r="85" spans="1:8" ht="15">
      <c r="A85" s="10">
        <v>37183</v>
      </c>
      <c r="B85" s="11">
        <v>-1.6644528924105728</v>
      </c>
      <c r="C85" s="19">
        <v>0.4739336492890933</v>
      </c>
      <c r="D85" s="12">
        <f t="shared" si="8"/>
        <v>78.3166604787057</v>
      </c>
      <c r="E85" s="12">
        <f t="shared" si="8"/>
        <v>107.36509487441347</v>
      </c>
      <c r="F85" s="12">
        <f t="shared" si="7"/>
        <v>137.0910023718466</v>
      </c>
      <c r="G85" s="20">
        <f t="shared" si="9"/>
        <v>-0.06236814513908506</v>
      </c>
      <c r="H85" s="20">
        <f t="shared" si="10"/>
        <v>5.458221024258769</v>
      </c>
    </row>
    <row r="86" spans="1:8" ht="15">
      <c r="A86" s="10">
        <v>37190</v>
      </c>
      <c r="B86" s="11">
        <v>2.899914297425177</v>
      </c>
      <c r="C86" s="19">
        <v>5.458221024258769</v>
      </c>
      <c r="D86" s="12">
        <f t="shared" si="8"/>
        <v>81.21657477613087</v>
      </c>
      <c r="E86" s="12">
        <f t="shared" si="8"/>
        <v>112.82331589867223</v>
      </c>
      <c r="F86" s="12">
        <f t="shared" si="7"/>
        <v>138.91661426213017</v>
      </c>
      <c r="G86" s="20">
        <f t="shared" si="9"/>
        <v>-0.10769818906799289</v>
      </c>
      <c r="H86" s="20">
        <f t="shared" si="10"/>
        <v>-1.94888178913738</v>
      </c>
    </row>
    <row r="87" spans="1:8" ht="15">
      <c r="A87" s="10">
        <v>37197</v>
      </c>
      <c r="B87" s="11">
        <v>-1.576121889173543</v>
      </c>
      <c r="C87" s="19">
        <v>-1.94888178913738</v>
      </c>
      <c r="D87" s="12">
        <f t="shared" si="8"/>
        <v>79.64045288695732</v>
      </c>
      <c r="E87" s="12">
        <f t="shared" si="8"/>
        <v>110.87443410953486</v>
      </c>
      <c r="F87" s="12">
        <f t="shared" si="7"/>
        <v>139.2187388322759</v>
      </c>
      <c r="G87" s="20">
        <f t="shared" si="9"/>
        <v>-0.07904606481140375</v>
      </c>
      <c r="H87" s="20">
        <f t="shared" si="10"/>
        <v>4.78983382209186</v>
      </c>
    </row>
    <row r="88" spans="1:8" ht="15">
      <c r="A88" s="10">
        <v>37204</v>
      </c>
      <c r="B88" s="11">
        <v>3.0454378219278766</v>
      </c>
      <c r="C88" s="19">
        <v>4.78983382209186</v>
      </c>
      <c r="D88" s="12">
        <f t="shared" si="8"/>
        <v>82.6858907088852</v>
      </c>
      <c r="E88" s="12">
        <f t="shared" si="8"/>
        <v>115.66426793162672</v>
      </c>
      <c r="F88" s="12">
        <f t="shared" si="7"/>
        <v>139.88392329091494</v>
      </c>
      <c r="G88" s="20">
        <f t="shared" si="9"/>
        <v>-0.0006386495197044928</v>
      </c>
      <c r="H88" s="20">
        <f t="shared" si="10"/>
      </c>
    </row>
    <row r="89" spans="1:8" ht="15">
      <c r="A89" s="10">
        <v>37211</v>
      </c>
      <c r="B89" s="11">
        <v>1.6370468888075695</v>
      </c>
      <c r="C89" s="19">
        <v>-0.1865671641790856</v>
      </c>
      <c r="D89" s="12">
        <f t="shared" si="8"/>
        <v>84.32293759769277</v>
      </c>
      <c r="E89" s="12">
        <f t="shared" si="8"/>
        <v>115.47770076744764</v>
      </c>
      <c r="F89" s="12">
        <f t="shared" si="7"/>
        <v>136.94696135753142</v>
      </c>
      <c r="G89" s="20">
        <f t="shared" si="9"/>
        <v>0.04667886467842819</v>
      </c>
      <c r="H89" s="20">
        <f t="shared" si="10"/>
      </c>
    </row>
    <row r="90" spans="1:8" ht="15">
      <c r="A90" s="10">
        <v>37218</v>
      </c>
      <c r="B90" s="11">
        <v>1.0266543714047227</v>
      </c>
      <c r="C90" s="19">
        <v>2.2741433021806756</v>
      </c>
      <c r="D90" s="12">
        <f t="shared" si="8"/>
        <v>85.34959196909749</v>
      </c>
      <c r="E90" s="12">
        <f t="shared" si="8"/>
        <v>117.75184406962832</v>
      </c>
      <c r="F90" s="12">
        <f t="shared" si="7"/>
        <v>137.96415583599125</v>
      </c>
      <c r="G90" s="20">
        <f t="shared" si="9"/>
        <v>-0.0010506963390966018</v>
      </c>
      <c r="H90" s="20">
        <f t="shared" si="10"/>
      </c>
    </row>
    <row r="91" spans="1:8" ht="15">
      <c r="A91" s="10">
        <v>37225</v>
      </c>
      <c r="B91" s="11">
        <v>-0.9466766347340672</v>
      </c>
      <c r="C91" s="19">
        <v>-1.0356381358513467</v>
      </c>
      <c r="D91" s="12">
        <f t="shared" si="8"/>
        <v>84.40291533436343</v>
      </c>
      <c r="E91" s="12">
        <f t="shared" si="8"/>
        <v>116.71620593377698</v>
      </c>
      <c r="F91" s="12">
        <f t="shared" si="7"/>
        <v>138.28456691502177</v>
      </c>
      <c r="G91" s="20">
        <f t="shared" si="9"/>
        <v>-0.006856331988783326</v>
      </c>
      <c r="H91" s="20">
        <f t="shared" si="10"/>
      </c>
    </row>
    <row r="92" spans="1:8" ht="15">
      <c r="A92" s="10">
        <v>37232</v>
      </c>
      <c r="B92" s="11">
        <v>1.6551845188468084</v>
      </c>
      <c r="C92" s="19">
        <v>1.8775007694675327</v>
      </c>
      <c r="D92" s="12">
        <f t="shared" si="8"/>
        <v>86.05809985321024</v>
      </c>
      <c r="E92" s="12">
        <f t="shared" si="8"/>
        <v>118.59370670324451</v>
      </c>
      <c r="F92" s="12">
        <f t="shared" si="7"/>
        <v>137.80655964462431</v>
      </c>
      <c r="G92" s="20">
        <f t="shared" si="9"/>
        <v>-0.006710101851874817</v>
      </c>
      <c r="H92" s="20">
        <f t="shared" si="10"/>
      </c>
    </row>
    <row r="93" spans="1:8" ht="15">
      <c r="A93" s="10">
        <v>37239</v>
      </c>
      <c r="B93" s="11">
        <v>-3.0406367898058395</v>
      </c>
      <c r="C93" s="19">
        <v>-2.6586102719033278</v>
      </c>
      <c r="D93" s="12">
        <f t="shared" si="8"/>
        <v>83.01746306340439</v>
      </c>
      <c r="E93" s="12">
        <f t="shared" si="8"/>
        <v>115.93509643134118</v>
      </c>
      <c r="F93" s="12">
        <f t="shared" si="7"/>
        <v>139.65145663725718</v>
      </c>
      <c r="G93" s="20">
        <f t="shared" si="9"/>
        <v>-0.014850624699525694</v>
      </c>
      <c r="H93" s="20">
        <f t="shared" si="10"/>
      </c>
    </row>
    <row r="94" spans="1:8" ht="15">
      <c r="A94" s="10">
        <v>37246</v>
      </c>
      <c r="B94" s="11">
        <v>1.9410732888726745</v>
      </c>
      <c r="C94" s="19">
        <v>2.5760397268777213</v>
      </c>
      <c r="D94" s="12">
        <f t="shared" si="8"/>
        <v>84.95853635227706</v>
      </c>
      <c r="E94" s="12">
        <f t="shared" si="8"/>
        <v>118.5111361582189</v>
      </c>
      <c r="F94" s="12">
        <f t="shared" si="7"/>
        <v>139.49291177382972</v>
      </c>
      <c r="G94" s="20">
        <f t="shared" si="9"/>
        <v>0.019748486953756084</v>
      </c>
      <c r="H94" s="20">
        <f t="shared" si="10"/>
      </c>
    </row>
    <row r="95" spans="1:8" ht="15">
      <c r="A95" s="10">
        <v>37253</v>
      </c>
      <c r="B95" s="11">
        <v>1.4088689743119387</v>
      </c>
      <c r="C95" s="19">
        <v>1.0590015128593144</v>
      </c>
      <c r="D95" s="12">
        <f aca="true" t="shared" si="11" ref="D95:E110">+D94+B95</f>
        <v>86.36740532658901</v>
      </c>
      <c r="E95" s="12">
        <f t="shared" si="11"/>
        <v>119.57013767107821</v>
      </c>
      <c r="F95" s="12">
        <f t="shared" si="7"/>
        <v>138.4435913281598</v>
      </c>
      <c r="G95" s="20">
        <f t="shared" si="9"/>
        <v>0.011080819714185841</v>
      </c>
      <c r="H95" s="20">
        <f t="shared" si="10"/>
      </c>
    </row>
    <row r="96" spans="1:8" ht="15">
      <c r="A96" s="10">
        <v>37256</v>
      </c>
      <c r="B96" s="11">
        <v>-1.1145372172744694</v>
      </c>
      <c r="C96" s="19">
        <v>-0.5688622754491002</v>
      </c>
      <c r="D96" s="12">
        <f t="shared" si="11"/>
        <v>85.25286810931453</v>
      </c>
      <c r="E96" s="12">
        <f t="shared" si="11"/>
        <v>119.00127539562911</v>
      </c>
      <c r="F96" s="12">
        <f t="shared" si="7"/>
        <v>139.5862427092084</v>
      </c>
      <c r="G96" s="20">
        <f t="shared" si="9"/>
        <v>0.001149979471214424</v>
      </c>
      <c r="H96" s="20">
        <f t="shared" si="10"/>
      </c>
    </row>
    <row r="97" spans="1:8" ht="15">
      <c r="A97" s="10">
        <v>37260</v>
      </c>
      <c r="B97" s="11">
        <v>2.1279004947390545</v>
      </c>
      <c r="C97" s="19">
        <v>1.2947907256850355</v>
      </c>
      <c r="D97" s="12">
        <f t="shared" si="11"/>
        <v>87.38076860405359</v>
      </c>
      <c r="E97" s="12">
        <f t="shared" si="11"/>
        <v>120.29606612131414</v>
      </c>
      <c r="F97" s="12">
        <f t="shared" si="7"/>
        <v>137.6688120774136</v>
      </c>
      <c r="G97" s="20">
        <f t="shared" si="9"/>
        <v>0.012914356683553674</v>
      </c>
      <c r="H97" s="20">
        <f t="shared" si="10"/>
      </c>
    </row>
    <row r="98" spans="1:8" ht="15">
      <c r="A98" s="10">
        <v>37267</v>
      </c>
      <c r="B98" s="11">
        <v>-2.295076374615146</v>
      </c>
      <c r="C98" s="19">
        <v>-1.3971462544589697</v>
      </c>
      <c r="D98" s="12">
        <f t="shared" si="11"/>
        <v>85.08569222943844</v>
      </c>
      <c r="E98" s="12">
        <f t="shared" si="11"/>
        <v>118.89891986685517</v>
      </c>
      <c r="F98" s="12">
        <f t="shared" si="7"/>
        <v>139.74020396547687</v>
      </c>
      <c r="G98" s="20">
        <f t="shared" si="9"/>
        <v>-0.014197091871325562</v>
      </c>
      <c r="H98" s="20">
        <f t="shared" si="10"/>
      </c>
    </row>
    <row r="99" spans="1:8" ht="15">
      <c r="A99" s="10">
        <v>37274</v>
      </c>
      <c r="B99" s="11">
        <v>-1.5729748603351967</v>
      </c>
      <c r="C99" s="19">
        <v>0.4522158577027424</v>
      </c>
      <c r="D99" s="12">
        <f t="shared" si="11"/>
        <v>83.51271736910324</v>
      </c>
      <c r="E99" s="12">
        <f t="shared" si="11"/>
        <v>119.3511357245579</v>
      </c>
      <c r="F99" s="12">
        <f t="shared" si="7"/>
        <v>142.9137255791339</v>
      </c>
      <c r="G99" s="20">
        <f t="shared" si="9"/>
        <v>0.0017727939613740862</v>
      </c>
      <c r="H99" s="20">
        <f t="shared" si="10"/>
      </c>
    </row>
    <row r="100" spans="1:8" ht="15">
      <c r="A100" s="10">
        <v>37281</v>
      </c>
      <c r="B100" s="11">
        <v>0.5055073697653345</v>
      </c>
      <c r="C100" s="19">
        <v>2.4609843937575038</v>
      </c>
      <c r="D100" s="12">
        <f t="shared" si="11"/>
        <v>84.01822473886858</v>
      </c>
      <c r="E100" s="12">
        <f t="shared" si="11"/>
        <v>121.8121201183154</v>
      </c>
      <c r="F100" s="12">
        <f t="shared" si="7"/>
        <v>144.98297303580443</v>
      </c>
      <c r="G100" s="20">
        <f t="shared" si="9"/>
        <v>0.03228848809894225</v>
      </c>
      <c r="H100" s="20">
        <f t="shared" si="10"/>
      </c>
    </row>
    <row r="101" spans="1:8" ht="15">
      <c r="A101" s="10">
        <v>37288</v>
      </c>
      <c r="B101" s="11">
        <v>-0.977693067909069</v>
      </c>
      <c r="C101" s="19">
        <v>-3.1634446397188043</v>
      </c>
      <c r="D101" s="12">
        <f t="shared" si="11"/>
        <v>83.04053167095951</v>
      </c>
      <c r="E101" s="12">
        <f t="shared" si="11"/>
        <v>118.6486754785966</v>
      </c>
      <c r="F101" s="12">
        <f t="shared" si="7"/>
        <v>142.88043813198487</v>
      </c>
      <c r="G101" s="20">
        <f t="shared" si="9"/>
        <v>0.0386623367880079</v>
      </c>
      <c r="H101" s="20">
        <f t="shared" si="10"/>
      </c>
    </row>
    <row r="102" spans="1:8" ht="15">
      <c r="A102" s="10">
        <v>37295</v>
      </c>
      <c r="B102" s="11">
        <v>-2.3150953484227466</v>
      </c>
      <c r="C102" s="19">
        <v>-2.0871143375680745</v>
      </c>
      <c r="D102" s="12">
        <f t="shared" si="11"/>
        <v>80.72543632253677</v>
      </c>
      <c r="E102" s="12">
        <f t="shared" si="11"/>
        <v>116.56156114102853</v>
      </c>
      <c r="F102" s="12">
        <f t="shared" si="7"/>
        <v>144.3926059133447</v>
      </c>
      <c r="G102" s="20">
        <f t="shared" si="9"/>
        <v>0.037856257898416956</v>
      </c>
      <c r="H102" s="20">
        <f t="shared" si="10"/>
      </c>
    </row>
    <row r="103" spans="1:8" ht="15">
      <c r="A103" s="10">
        <v>37302</v>
      </c>
      <c r="B103" s="11">
        <v>0.7261316159165254</v>
      </c>
      <c r="C103" s="19">
        <v>1.1121408711770142</v>
      </c>
      <c r="D103" s="12">
        <f t="shared" si="11"/>
        <v>81.4515679384533</v>
      </c>
      <c r="E103" s="12">
        <f t="shared" si="11"/>
        <v>117.67370201220555</v>
      </c>
      <c r="F103" s="12">
        <f t="shared" si="7"/>
        <v>144.47076341258716</v>
      </c>
      <c r="G103" s="20">
        <f t="shared" si="9"/>
        <v>0.03329322425361014</v>
      </c>
      <c r="H103" s="20">
        <f t="shared" si="10"/>
      </c>
    </row>
    <row r="104" spans="1:8" ht="15">
      <c r="A104" s="10">
        <v>37309</v>
      </c>
      <c r="B104" s="11">
        <v>-1.2987012987013102</v>
      </c>
      <c r="C104" s="19">
        <v>-1.466544454628771</v>
      </c>
      <c r="D104" s="12">
        <f t="shared" si="11"/>
        <v>80.15286663975198</v>
      </c>
      <c r="E104" s="12">
        <f t="shared" si="11"/>
        <v>116.20715755757678</v>
      </c>
      <c r="F104" s="12">
        <f t="shared" si="7"/>
        <v>144.98191072799835</v>
      </c>
      <c r="G104" s="20">
        <f t="shared" si="9"/>
        <v>0.010894949572853196</v>
      </c>
      <c r="H104" s="20">
        <f t="shared" si="10"/>
      </c>
    </row>
    <row r="105" spans="1:8" ht="15">
      <c r="A105" s="10">
        <v>37316</v>
      </c>
      <c r="B105" s="11">
        <v>3.848271305879769</v>
      </c>
      <c r="C105" s="19">
        <v>4.434108527131775</v>
      </c>
      <c r="D105" s="12">
        <f t="shared" si="11"/>
        <v>84.00113794563174</v>
      </c>
      <c r="E105" s="12">
        <f t="shared" si="11"/>
        <v>120.64126608470855</v>
      </c>
      <c r="F105" s="12">
        <f t="shared" si="7"/>
        <v>143.61860926549767</v>
      </c>
      <c r="G105" s="20">
        <f t="shared" si="9"/>
        <v>-7.327121135936032E-06</v>
      </c>
      <c r="H105" s="20">
        <f t="shared" si="10"/>
      </c>
    </row>
    <row r="106" spans="1:8" ht="15">
      <c r="A106" s="10">
        <v>37323</v>
      </c>
      <c r="B106" s="11">
        <v>2.8742335082790005</v>
      </c>
      <c r="C106" s="19">
        <v>4.245843230403801</v>
      </c>
      <c r="D106" s="12">
        <f t="shared" si="11"/>
        <v>86.87537145391074</v>
      </c>
      <c r="E106" s="12">
        <f t="shared" si="11"/>
        <v>124.88710931511235</v>
      </c>
      <c r="F106" s="12">
        <f t="shared" si="7"/>
        <v>143.7543313197431</v>
      </c>
      <c r="G106" s="20">
        <f t="shared" si="9"/>
        <v>0.005166355472894901</v>
      </c>
      <c r="H106" s="20">
        <f t="shared" si="10"/>
      </c>
    </row>
    <row r="107" spans="1:8" ht="15">
      <c r="A107" s="10">
        <v>37330</v>
      </c>
      <c r="B107" s="11">
        <v>0.15889239120165932</v>
      </c>
      <c r="C107" s="19">
        <v>3.2184562802620498</v>
      </c>
      <c r="D107" s="12">
        <f t="shared" si="11"/>
        <v>87.0342638451124</v>
      </c>
      <c r="E107" s="12">
        <f t="shared" si="11"/>
        <v>128.1055655953744</v>
      </c>
      <c r="F107" s="12">
        <f t="shared" si="7"/>
        <v>147.18980770993036</v>
      </c>
      <c r="G107" s="20">
        <f t="shared" si="9"/>
        <v>-0.004420410515928119</v>
      </c>
      <c r="H107" s="20">
        <f t="shared" si="10"/>
      </c>
    </row>
    <row r="108" spans="1:8" ht="15">
      <c r="A108" s="10">
        <v>37337</v>
      </c>
      <c r="B108" s="11">
        <v>-1.4972216505453773</v>
      </c>
      <c r="C108" s="19">
        <v>-1.0761589403973537</v>
      </c>
      <c r="D108" s="12">
        <f t="shared" si="11"/>
        <v>85.53704219456702</v>
      </c>
      <c r="E108" s="12">
        <f t="shared" si="11"/>
        <v>127.02940665497705</v>
      </c>
      <c r="F108" s="12">
        <f t="shared" si="7"/>
        <v>148.50806550690555</v>
      </c>
      <c r="G108" s="20">
        <f t="shared" si="9"/>
        <v>0.018820723536830952</v>
      </c>
      <c r="H108" s="20">
        <f t="shared" si="10"/>
      </c>
    </row>
    <row r="109" spans="1:8" ht="15">
      <c r="A109" s="10">
        <v>37343</v>
      </c>
      <c r="B109" s="11">
        <v>-0.11404196047705151</v>
      </c>
      <c r="C109" s="19">
        <v>-0.1394700139470184</v>
      </c>
      <c r="D109" s="12">
        <f t="shared" si="11"/>
        <v>85.42300023408997</v>
      </c>
      <c r="E109" s="12">
        <f t="shared" si="11"/>
        <v>126.88993664103003</v>
      </c>
      <c r="F109" s="12">
        <f t="shared" si="7"/>
        <v>148.5430578337282</v>
      </c>
      <c r="G109" s="20">
        <f t="shared" si="9"/>
        <v>0.024321342995145434</v>
      </c>
      <c r="H109" s="20">
        <f t="shared" si="10"/>
      </c>
    </row>
    <row r="110" spans="1:8" ht="15">
      <c r="A110" s="10">
        <v>37351</v>
      </c>
      <c r="B110" s="11">
        <v>-2.149225633829832</v>
      </c>
      <c r="C110" s="19">
        <v>-1.3407821229050154</v>
      </c>
      <c r="D110" s="12">
        <f t="shared" si="11"/>
        <v>83.27377460026014</v>
      </c>
      <c r="E110" s="12">
        <f t="shared" si="11"/>
        <v>125.54915451812502</v>
      </c>
      <c r="F110" s="12">
        <f t="shared" si="7"/>
        <v>150.76673913341838</v>
      </c>
      <c r="G110" s="20">
        <f t="shared" si="9"/>
        <v>0.03428837386335526</v>
      </c>
      <c r="H110" s="20">
        <f t="shared" si="10"/>
      </c>
    </row>
    <row r="111" spans="1:8" ht="15">
      <c r="A111" s="10">
        <v>37358</v>
      </c>
      <c r="B111" s="11">
        <v>-1.0438841039252522</v>
      </c>
      <c r="C111" s="19">
        <v>1.245753114382775</v>
      </c>
      <c r="D111" s="12">
        <f aca="true" t="shared" si="12" ref="D111:E126">+D110+B111</f>
        <v>82.22989049633489</v>
      </c>
      <c r="E111" s="12">
        <f t="shared" si="12"/>
        <v>126.7949076325078</v>
      </c>
      <c r="F111" s="12">
        <f t="shared" si="7"/>
        <v>154.19564208000403</v>
      </c>
      <c r="G111" s="20">
        <f t="shared" si="9"/>
        <v>0.04878049759821179</v>
      </c>
      <c r="H111" s="20">
        <f t="shared" si="10"/>
      </c>
    </row>
    <row r="112" spans="1:8" ht="15">
      <c r="A112" s="10">
        <v>37365</v>
      </c>
      <c r="B112" s="11">
        <v>1.2745159809542717</v>
      </c>
      <c r="C112" s="19">
        <v>0.838926174496657</v>
      </c>
      <c r="D112" s="12">
        <f t="shared" si="12"/>
        <v>83.50440647728917</v>
      </c>
      <c r="E112" s="12">
        <f t="shared" si="12"/>
        <v>127.63383380700446</v>
      </c>
      <c r="F112" s="12">
        <f t="shared" si="7"/>
        <v>152.8468247262104</v>
      </c>
      <c r="G112" s="20">
        <f t="shared" si="9"/>
        <v>0.04759727918036405</v>
      </c>
      <c r="H112" s="20">
        <f t="shared" si="10"/>
      </c>
    </row>
    <row r="113" spans="1:8" ht="15">
      <c r="A113" s="10">
        <v>37372</v>
      </c>
      <c r="B113" s="11">
        <v>-4.341566163335331</v>
      </c>
      <c r="C113" s="19">
        <v>-1.2756516916250682</v>
      </c>
      <c r="D113" s="12">
        <f t="shared" si="12"/>
        <v>79.16284031395384</v>
      </c>
      <c r="E113" s="12">
        <f t="shared" si="12"/>
        <v>126.35818211537939</v>
      </c>
      <c r="F113" s="12">
        <f t="shared" si="7"/>
        <v>159.6180501031196</v>
      </c>
      <c r="G113" s="20">
        <f t="shared" si="9"/>
        <v>0.029215647005401912</v>
      </c>
      <c r="H113" s="20">
        <f t="shared" si="10"/>
      </c>
    </row>
    <row r="114" spans="1:8" ht="15">
      <c r="A114" s="10">
        <v>37379</v>
      </c>
      <c r="B114" s="11">
        <v>-0.2685075070610887</v>
      </c>
      <c r="C114" s="19">
        <v>1.9101123595505642</v>
      </c>
      <c r="D114" s="12">
        <f t="shared" si="12"/>
        <v>78.89433280689275</v>
      </c>
      <c r="E114" s="12">
        <f t="shared" si="12"/>
        <v>128.26829447492995</v>
      </c>
      <c r="F114" s="12">
        <f t="shared" si="7"/>
        <v>162.58239332461096</v>
      </c>
      <c r="G114" s="20">
        <f t="shared" si="9"/>
        <v>0.07455745445733464</v>
      </c>
      <c r="H114" s="20">
        <f t="shared" si="10"/>
        <v>-2.2326350606394763</v>
      </c>
    </row>
    <row r="115" spans="1:8" ht="15">
      <c r="A115" s="10">
        <v>37386</v>
      </c>
      <c r="B115" s="11">
        <v>-1.717857708467252</v>
      </c>
      <c r="C115" s="19">
        <v>-2.2326350606394763</v>
      </c>
      <c r="D115" s="12">
        <f t="shared" si="12"/>
        <v>77.1764750984255</v>
      </c>
      <c r="E115" s="12">
        <f t="shared" si="12"/>
        <v>126.03565941429046</v>
      </c>
      <c r="F115" s="12">
        <f t="shared" si="7"/>
        <v>163.30839061197517</v>
      </c>
      <c r="G115" s="20">
        <f t="shared" si="9"/>
        <v>0.07837043010352907</v>
      </c>
      <c r="H115" s="20">
        <f t="shared" si="10"/>
        <v>3.5804905553989297</v>
      </c>
    </row>
    <row r="116" spans="1:8" ht="15">
      <c r="A116" s="10">
        <v>37393</v>
      </c>
      <c r="B116" s="11">
        <v>4.891041621247583</v>
      </c>
      <c r="C116" s="19">
        <v>3.5804905553989297</v>
      </c>
      <c r="D116" s="12">
        <f t="shared" si="12"/>
        <v>82.06751671967308</v>
      </c>
      <c r="E116" s="12">
        <f t="shared" si="12"/>
        <v>129.6161499696894</v>
      </c>
      <c r="F116" s="12">
        <f t="shared" si="7"/>
        <v>157.93843307387178</v>
      </c>
      <c r="G116" s="20">
        <f t="shared" si="9"/>
        <v>0.059098612704261866</v>
      </c>
      <c r="H116" s="20">
        <f t="shared" si="10"/>
        <v>-1.7147523135547127</v>
      </c>
    </row>
    <row r="117" spans="1:8" ht="15">
      <c r="A117" s="10">
        <v>37400</v>
      </c>
      <c r="B117" s="11">
        <v>-2.0576726700946124</v>
      </c>
      <c r="C117" s="19">
        <v>-1.7147523135547127</v>
      </c>
      <c r="D117" s="12">
        <f t="shared" si="12"/>
        <v>80.00984404957846</v>
      </c>
      <c r="E117" s="12">
        <f t="shared" si="12"/>
        <v>127.90139765613468</v>
      </c>
      <c r="F117" s="12">
        <f t="shared" si="7"/>
        <v>159.85707655782954</v>
      </c>
      <c r="G117" s="20">
        <f t="shared" si="9"/>
        <v>0.03331183592974085</v>
      </c>
      <c r="H117" s="20">
        <f t="shared" si="10"/>
      </c>
    </row>
    <row r="118" spans="1:8" ht="15">
      <c r="A118" s="10">
        <v>37407</v>
      </c>
      <c r="B118" s="11">
        <v>-1.5390009411156647</v>
      </c>
      <c r="C118" s="19">
        <v>-0.4430905566324972</v>
      </c>
      <c r="D118" s="12">
        <f t="shared" si="12"/>
        <v>78.4708431084628</v>
      </c>
      <c r="E118" s="12">
        <f t="shared" si="12"/>
        <v>127.45830709950218</v>
      </c>
      <c r="F118" s="12">
        <f t="shared" si="7"/>
        <v>162.42759992183167</v>
      </c>
      <c r="G118" s="20">
        <f t="shared" si="9"/>
        <v>0.0014974901306934463</v>
      </c>
      <c r="H118" s="20">
        <f t="shared" si="10"/>
      </c>
    </row>
    <row r="119" spans="1:8" ht="15">
      <c r="A119" s="10">
        <v>37414</v>
      </c>
      <c r="B119" s="11">
        <v>-3.7117903930131146</v>
      </c>
      <c r="C119" s="19">
        <v>-3.560500695410296</v>
      </c>
      <c r="D119" s="12">
        <f t="shared" si="12"/>
        <v>74.75905271544968</v>
      </c>
      <c r="E119" s="12">
        <f t="shared" si="12"/>
        <v>123.89780640409188</v>
      </c>
      <c r="F119" s="12">
        <f t="shared" si="7"/>
        <v>165.72950285455823</v>
      </c>
      <c r="G119" s="20">
        <f t="shared" si="9"/>
        <v>-0.0009520920415424516</v>
      </c>
      <c r="H119" s="20">
        <f t="shared" si="10"/>
      </c>
    </row>
    <row r="120" spans="1:8" ht="15">
      <c r="A120" s="10">
        <v>37421</v>
      </c>
      <c r="B120" s="11">
        <v>-1.9717185872918597</v>
      </c>
      <c r="C120" s="19">
        <v>-1.009518315546587</v>
      </c>
      <c r="D120" s="12">
        <f t="shared" si="12"/>
        <v>72.78733412815782</v>
      </c>
      <c r="E120" s="12">
        <f t="shared" si="12"/>
        <v>122.8882880885453</v>
      </c>
      <c r="F120" s="12">
        <f t="shared" si="7"/>
        <v>168.83196721035821</v>
      </c>
      <c r="G120" s="20">
        <f t="shared" si="9"/>
        <v>0.014825400173930303</v>
      </c>
      <c r="H120" s="20">
        <f t="shared" si="10"/>
      </c>
    </row>
    <row r="121" spans="1:8" ht="15">
      <c r="A121" s="10">
        <v>37428</v>
      </c>
      <c r="B121" s="11">
        <v>-1.7999146207074546</v>
      </c>
      <c r="C121" s="19">
        <v>0.20396270396270122</v>
      </c>
      <c r="D121" s="12">
        <f t="shared" si="12"/>
        <v>70.98741950745037</v>
      </c>
      <c r="E121" s="12">
        <f t="shared" si="12"/>
        <v>123.092250792508</v>
      </c>
      <c r="F121" s="12">
        <f t="shared" si="7"/>
        <v>173.4000920819344</v>
      </c>
      <c r="G121" s="20">
        <f t="shared" si="9"/>
        <v>0.06897329500154825</v>
      </c>
      <c r="H121" s="20">
        <f t="shared" si="10"/>
        <v>0.7269555103227576</v>
      </c>
    </row>
    <row r="122" spans="1:8" ht="15">
      <c r="A122" s="10">
        <v>37435</v>
      </c>
      <c r="B122" s="11">
        <v>0.06874658794508992</v>
      </c>
      <c r="C122" s="19">
        <v>0.7269555103227576</v>
      </c>
      <c r="D122" s="12">
        <f t="shared" si="12"/>
        <v>71.05616609539545</v>
      </c>
      <c r="E122" s="12">
        <f t="shared" si="12"/>
        <v>123.81920630283075</v>
      </c>
      <c r="F122" s="12">
        <f t="shared" si="7"/>
        <v>174.2553997869784</v>
      </c>
      <c r="G122" s="20">
        <f t="shared" si="9"/>
        <v>0.08471952456359078</v>
      </c>
      <c r="H122" s="20">
        <f t="shared" si="10"/>
        <v>-1.1258660508083107</v>
      </c>
    </row>
    <row r="123" spans="1:8" ht="15">
      <c r="A123" s="10">
        <v>37442</v>
      </c>
      <c r="B123" s="11">
        <v>-0.07981249116001399</v>
      </c>
      <c r="C123" s="19">
        <v>-1.1258660508083107</v>
      </c>
      <c r="D123" s="12">
        <f t="shared" si="12"/>
        <v>70.97635360423544</v>
      </c>
      <c r="E123" s="12">
        <f t="shared" si="12"/>
        <v>122.69334025202244</v>
      </c>
      <c r="F123" s="12">
        <f t="shared" si="7"/>
        <v>172.86509382570034</v>
      </c>
      <c r="G123" s="20">
        <f t="shared" si="9"/>
        <v>0.07281890436624594</v>
      </c>
      <c r="H123" s="20">
        <f t="shared" si="10"/>
        <v>-5.109489051094895</v>
      </c>
    </row>
    <row r="124" spans="1:8" ht="15">
      <c r="A124" s="10">
        <v>37449</v>
      </c>
      <c r="B124" s="11">
        <v>-6.839024094314627</v>
      </c>
      <c r="C124" s="19">
        <v>-5.109489051094895</v>
      </c>
      <c r="D124" s="12">
        <f t="shared" si="12"/>
        <v>64.13732950992082</v>
      </c>
      <c r="E124" s="12">
        <f t="shared" si="12"/>
        <v>117.58385120092754</v>
      </c>
      <c r="F124" s="12">
        <f t="shared" si="7"/>
        <v>183.33137986784993</v>
      </c>
      <c r="G124" s="20">
        <f t="shared" si="9"/>
        <v>0.043055646992462115</v>
      </c>
      <c r="H124" s="20">
        <f t="shared" si="10"/>
      </c>
    </row>
    <row r="125" spans="1:8" ht="15">
      <c r="A125" s="10">
        <v>37456</v>
      </c>
      <c r="B125" s="11">
        <v>-7.992272544742185</v>
      </c>
      <c r="C125" s="19">
        <v>-8.707692307692305</v>
      </c>
      <c r="D125" s="12">
        <f t="shared" si="12"/>
        <v>56.14505696517863</v>
      </c>
      <c r="E125" s="12">
        <f t="shared" si="12"/>
        <v>108.87615889323524</v>
      </c>
      <c r="F125" s="12">
        <f t="shared" si="7"/>
        <v>193.91940230955797</v>
      </c>
      <c r="G125" s="20">
        <f t="shared" si="9"/>
        <v>0.08588073039169175</v>
      </c>
      <c r="H125" s="20">
        <f t="shared" si="10"/>
        <v>0.7414897202561388</v>
      </c>
    </row>
    <row r="126" spans="1:8" ht="15">
      <c r="A126" s="10">
        <v>37463</v>
      </c>
      <c r="B126" s="11">
        <v>0.6004128575641365</v>
      </c>
      <c r="C126" s="19">
        <v>0.7414897202561388</v>
      </c>
      <c r="D126" s="12">
        <f t="shared" si="12"/>
        <v>56.74546982274277</v>
      </c>
      <c r="E126" s="12">
        <f t="shared" si="12"/>
        <v>109.61764861349138</v>
      </c>
      <c r="F126" s="12">
        <f t="shared" si="7"/>
        <v>193.1742726880344</v>
      </c>
      <c r="G126" s="20">
        <f t="shared" si="9"/>
        <v>0.11833505957959845</v>
      </c>
      <c r="H126" s="20">
        <f t="shared" si="10"/>
        <v>3.512880562060894</v>
      </c>
    </row>
    <row r="127" spans="1:8" ht="15">
      <c r="A127" s="10">
        <v>37470</v>
      </c>
      <c r="B127" s="11">
        <v>1.3367102856338686</v>
      </c>
      <c r="C127" s="19">
        <v>3.512880562060894</v>
      </c>
      <c r="D127" s="12">
        <f aca="true" t="shared" si="13" ref="D127:E142">+D126+B127</f>
        <v>58.08218010837664</v>
      </c>
      <c r="E127" s="12">
        <f t="shared" si="13"/>
        <v>113.13052917555228</v>
      </c>
      <c r="F127" s="12">
        <f t="shared" si="7"/>
        <v>194.77665777086858</v>
      </c>
      <c r="G127" s="20">
        <f t="shared" si="9"/>
        <v>0.10856979424559432</v>
      </c>
      <c r="H127" s="20">
        <f t="shared" si="10"/>
        <v>6.625727213962507</v>
      </c>
    </row>
    <row r="128" spans="1:8" ht="15">
      <c r="A128" s="10">
        <v>37477</v>
      </c>
      <c r="B128" s="11">
        <v>5.13746181616217</v>
      </c>
      <c r="C128" s="19">
        <v>6.625727213962507</v>
      </c>
      <c r="D128" s="12">
        <f t="shared" si="13"/>
        <v>63.21964192453881</v>
      </c>
      <c r="E128" s="12">
        <f t="shared" si="13"/>
        <v>119.75625638951479</v>
      </c>
      <c r="F128" s="12">
        <f t="shared" si="7"/>
        <v>189.4288748621197</v>
      </c>
      <c r="G128" s="20">
        <f t="shared" si="9"/>
        <v>0.1267552833266712</v>
      </c>
      <c r="H128" s="20">
        <f t="shared" si="10"/>
        <v>0.8790542588663186</v>
      </c>
    </row>
    <row r="129" spans="1:8" ht="15">
      <c r="A129" s="10">
        <v>37484</v>
      </c>
      <c r="B129" s="11">
        <v>2.2153988378235567</v>
      </c>
      <c r="C129" s="19">
        <v>0.8790542588663186</v>
      </c>
      <c r="D129" s="12">
        <f t="shared" si="13"/>
        <v>65.43504076236238</v>
      </c>
      <c r="E129" s="12">
        <f t="shared" si="13"/>
        <v>120.63531064838111</v>
      </c>
      <c r="F129" s="12">
        <f t="shared" si="7"/>
        <v>184.3588836239702</v>
      </c>
      <c r="G129" s="20">
        <f t="shared" si="9"/>
        <v>0.033259417993062534</v>
      </c>
      <c r="H129" s="20">
        <f t="shared" si="10"/>
      </c>
    </row>
    <row r="130" spans="1:8" ht="15">
      <c r="A130" s="10">
        <v>37491</v>
      </c>
      <c r="B130" s="11">
        <v>1.3017216318356617</v>
      </c>
      <c r="C130" s="19">
        <v>0.09014423076922906</v>
      </c>
      <c r="D130" s="12">
        <f t="shared" si="13"/>
        <v>66.73676239419804</v>
      </c>
      <c r="E130" s="12">
        <f t="shared" si="13"/>
        <v>120.72545487915033</v>
      </c>
      <c r="F130" s="12">
        <f t="shared" si="7"/>
        <v>180.8979796862995</v>
      </c>
      <c r="G130" s="20">
        <f t="shared" si="9"/>
        <v>-0.04930150656263932</v>
      </c>
      <c r="H130" s="20">
        <f t="shared" si="10"/>
      </c>
    </row>
    <row r="131" spans="1:8" ht="15">
      <c r="A131" s="10">
        <v>37498</v>
      </c>
      <c r="B131" s="11">
        <v>-2.6348234593882136</v>
      </c>
      <c r="C131" s="19">
        <v>1.0207145001500884</v>
      </c>
      <c r="D131" s="12">
        <f t="shared" si="13"/>
        <v>64.10193893480982</v>
      </c>
      <c r="E131" s="12">
        <f t="shared" si="13"/>
        <v>121.74616937930043</v>
      </c>
      <c r="F131" s="12">
        <f t="shared" si="7"/>
        <v>189.92587650603429</v>
      </c>
      <c r="G131" s="20">
        <f t="shared" si="9"/>
        <v>-0.0635503518709265</v>
      </c>
      <c r="H131" s="20">
        <f t="shared" si="10"/>
        <v>-2.199108469539379</v>
      </c>
    </row>
    <row r="132" spans="1:8" ht="15">
      <c r="A132" s="10">
        <v>37505</v>
      </c>
      <c r="B132" s="11">
        <v>-2.4179374938596454</v>
      </c>
      <c r="C132" s="19">
        <v>-2.199108469539379</v>
      </c>
      <c r="D132" s="12">
        <f t="shared" si="13"/>
        <v>61.684001440950176</v>
      </c>
      <c r="E132" s="12">
        <f t="shared" si="13"/>
        <v>119.54706090976104</v>
      </c>
      <c r="F132" s="12">
        <f t="shared" si="7"/>
        <v>193.8056191510256</v>
      </c>
      <c r="G132" s="20">
        <f t="shared" si="9"/>
        <v>-0.02490432539683818</v>
      </c>
      <c r="H132" s="20">
        <f t="shared" si="10"/>
      </c>
    </row>
    <row r="133" spans="1:8" ht="15">
      <c r="A133" s="10">
        <v>37512</v>
      </c>
      <c r="B133" s="11">
        <v>-0.4597726865938845</v>
      </c>
      <c r="C133" s="19">
        <v>-3.0689759951382456</v>
      </c>
      <c r="D133" s="12">
        <f t="shared" si="13"/>
        <v>61.22422875435629</v>
      </c>
      <c r="E133" s="12">
        <f t="shared" si="13"/>
        <v>116.4780849146228</v>
      </c>
      <c r="F133" s="12">
        <f t="shared" si="7"/>
        <v>190.2483498517489</v>
      </c>
      <c r="G133" s="20">
        <f t="shared" si="9"/>
        <v>0.02310494792354989</v>
      </c>
      <c r="H133" s="20">
        <f t="shared" si="10"/>
      </c>
    </row>
    <row r="134" spans="1:8" ht="15">
      <c r="A134" s="10">
        <v>37519</v>
      </c>
      <c r="B134" s="11">
        <v>-4.9920769602499355</v>
      </c>
      <c r="C134" s="19">
        <v>-5.830721003134798</v>
      </c>
      <c r="D134" s="12">
        <f t="shared" si="13"/>
        <v>56.23215179410636</v>
      </c>
      <c r="E134" s="12">
        <f t="shared" si="13"/>
        <v>110.647363911488</v>
      </c>
      <c r="F134" s="12">
        <f t="shared" si="7"/>
        <v>196.76885977371552</v>
      </c>
      <c r="G134" s="20">
        <f t="shared" si="9"/>
        <v>0.03194566007348598</v>
      </c>
      <c r="H134" s="20">
        <f t="shared" si="10"/>
      </c>
    </row>
    <row r="135" spans="1:8" ht="15">
      <c r="A135" s="10">
        <v>37526</v>
      </c>
      <c r="B135" s="11">
        <v>-2.131560581506753</v>
      </c>
      <c r="C135" s="19">
        <v>0.09986684420772995</v>
      </c>
      <c r="D135" s="12">
        <f t="shared" si="13"/>
        <v>54.1005912125996</v>
      </c>
      <c r="E135" s="12">
        <f t="shared" si="13"/>
        <v>110.74723075569572</v>
      </c>
      <c r="F135" s="12">
        <f t="shared" si="7"/>
        <v>204.706137721289</v>
      </c>
      <c r="G135" s="20">
        <f t="shared" si="9"/>
        <v>0.08773387140607203</v>
      </c>
      <c r="H135" s="20">
        <f t="shared" si="10"/>
        <v>-9.045560359161954</v>
      </c>
    </row>
    <row r="136" spans="1:8" ht="15">
      <c r="A136" s="10">
        <v>37533</v>
      </c>
      <c r="B136" s="11">
        <v>-3.2379709199028217</v>
      </c>
      <c r="C136" s="19">
        <v>-9.045560359161954</v>
      </c>
      <c r="D136" s="12">
        <f t="shared" si="13"/>
        <v>50.86262029269678</v>
      </c>
      <c r="E136" s="12">
        <f t="shared" si="13"/>
        <v>101.70167039653377</v>
      </c>
      <c r="F136" s="12">
        <f t="shared" si="7"/>
        <v>199.9536591140524</v>
      </c>
      <c r="G136" s="20">
        <f t="shared" si="9"/>
        <v>0.07782120839539797</v>
      </c>
      <c r="H136" s="20">
        <f t="shared" si="10"/>
        <v>5.411334552102365</v>
      </c>
    </row>
    <row r="137" spans="1:8" ht="15">
      <c r="A137" s="10">
        <v>37540</v>
      </c>
      <c r="B137" s="11">
        <v>4.339353968372928</v>
      </c>
      <c r="C137" s="19">
        <v>5.411334552102365</v>
      </c>
      <c r="D137" s="12">
        <f t="shared" si="13"/>
        <v>55.20197426106971</v>
      </c>
      <c r="E137" s="12">
        <f t="shared" si="13"/>
        <v>107.11300494863613</v>
      </c>
      <c r="F137" s="12">
        <f t="shared" si="7"/>
        <v>194.03835892183992</v>
      </c>
      <c r="G137" s="20">
        <f t="shared" si="9"/>
        <v>0.031722712633196926</v>
      </c>
      <c r="H137" s="20">
        <f t="shared" si="10"/>
      </c>
    </row>
    <row r="138" spans="1:8" ht="15">
      <c r="A138" s="10">
        <v>37547</v>
      </c>
      <c r="B138" s="11">
        <v>5.874395441267999</v>
      </c>
      <c r="C138" s="19">
        <v>7.734998265695459</v>
      </c>
      <c r="D138" s="12">
        <f t="shared" si="13"/>
        <v>61.07636970233771</v>
      </c>
      <c r="E138" s="12">
        <f t="shared" si="13"/>
        <v>114.84800321433158</v>
      </c>
      <c r="F138" s="12">
        <f t="shared" si="7"/>
        <v>188.03999611315433</v>
      </c>
      <c r="G138" s="20">
        <f t="shared" si="9"/>
        <v>0.019921376837404248</v>
      </c>
      <c r="H138" s="20">
        <f t="shared" si="10"/>
      </c>
    </row>
    <row r="139" spans="1:8" ht="15">
      <c r="A139" s="10">
        <v>37554</v>
      </c>
      <c r="B139" s="11">
        <v>1.4993385271203863</v>
      </c>
      <c r="C139" s="19">
        <v>1.4488087572440467</v>
      </c>
      <c r="D139" s="12">
        <f t="shared" si="13"/>
        <v>62.575708229458094</v>
      </c>
      <c r="E139" s="12">
        <f t="shared" si="13"/>
        <v>116.29681197157564</v>
      </c>
      <c r="F139" s="12">
        <f t="shared" si="7"/>
        <v>185.84977343784635</v>
      </c>
      <c r="G139" s="20">
        <f t="shared" si="9"/>
        <v>-0.044361001383041</v>
      </c>
      <c r="H139" s="20">
        <f t="shared" si="10"/>
      </c>
    </row>
    <row r="140" spans="1:8" ht="15">
      <c r="A140" s="10">
        <v>37561</v>
      </c>
      <c r="B140" s="11">
        <v>0.3687406004567517</v>
      </c>
      <c r="C140" s="19">
        <v>1.5233259282767309</v>
      </c>
      <c r="D140" s="12">
        <f t="shared" si="13"/>
        <v>62.94444882991485</v>
      </c>
      <c r="E140" s="12">
        <f t="shared" si="13"/>
        <v>117.82013789985237</v>
      </c>
      <c r="F140" s="12">
        <f t="shared" si="7"/>
        <v>187.18114160983393</v>
      </c>
      <c r="G140" s="20">
        <f t="shared" si="9"/>
        <v>-0.09211430831212264</v>
      </c>
      <c r="H140" s="20">
        <f t="shared" si="10"/>
        <v>-5.189121600500157</v>
      </c>
    </row>
    <row r="141" spans="1:8" ht="15">
      <c r="A141" s="10">
        <v>37568</v>
      </c>
      <c r="B141" s="11">
        <v>-0.6903747114189285</v>
      </c>
      <c r="C141" s="19">
        <v>-5.189121600500157</v>
      </c>
      <c r="D141" s="12">
        <f t="shared" si="13"/>
        <v>62.25407411849592</v>
      </c>
      <c r="E141" s="12">
        <f t="shared" si="13"/>
        <v>112.63101629935221</v>
      </c>
      <c r="F141" s="12">
        <f t="shared" si="7"/>
        <v>180.92151862216696</v>
      </c>
      <c r="G141" s="20">
        <f t="shared" si="9"/>
        <v>-0.0638773881948973</v>
      </c>
      <c r="H141" s="20">
        <f t="shared" si="10"/>
        <v>2.8354764259808762</v>
      </c>
    </row>
    <row r="142" spans="1:8" ht="15">
      <c r="A142" s="10">
        <v>37575</v>
      </c>
      <c r="B142" s="11">
        <v>1.6865234593289813</v>
      </c>
      <c r="C142" s="19">
        <v>2.8354764259808762</v>
      </c>
      <c r="D142" s="12">
        <f t="shared" si="13"/>
        <v>63.9405975778249</v>
      </c>
      <c r="E142" s="12">
        <f t="shared" si="13"/>
        <v>115.46649272533308</v>
      </c>
      <c r="F142" s="12">
        <f aca="true" t="shared" si="14" ref="F142:F205">E142/D142*100</f>
        <v>180.58400624860246</v>
      </c>
      <c r="G142" s="20">
        <f t="shared" si="9"/>
        <v>-0.06759921271523694</v>
      </c>
      <c r="H142" s="20">
        <f t="shared" si="10"/>
        <v>2.78935556268034</v>
      </c>
    </row>
    <row r="143" spans="1:8" ht="15">
      <c r="A143" s="10">
        <v>37582</v>
      </c>
      <c r="B143" s="11">
        <v>2.277348515656752</v>
      </c>
      <c r="C143" s="19">
        <v>2.78935556268034</v>
      </c>
      <c r="D143" s="12">
        <f aca="true" t="shared" si="15" ref="D143:E158">+D142+B143</f>
        <v>66.21794609348166</v>
      </c>
      <c r="E143" s="12">
        <f t="shared" si="15"/>
        <v>118.25584828801342</v>
      </c>
      <c r="F143" s="12">
        <f t="shared" si="14"/>
        <v>178.58579926515458</v>
      </c>
      <c r="G143" s="20">
        <f t="shared" si="9"/>
        <v>-0.039651084974843154</v>
      </c>
      <c r="H143" s="20">
        <f t="shared" si="10"/>
      </c>
    </row>
    <row r="144" spans="1:8" ht="15">
      <c r="A144" s="10">
        <v>37589</v>
      </c>
      <c r="B144" s="11">
        <v>0.6189887700822183</v>
      </c>
      <c r="C144" s="19">
        <v>-0.21834061135372895</v>
      </c>
      <c r="D144" s="12">
        <f t="shared" si="15"/>
        <v>66.83693486356387</v>
      </c>
      <c r="E144" s="12">
        <f t="shared" si="15"/>
        <v>118.0375076766597</v>
      </c>
      <c r="F144" s="12">
        <f t="shared" si="14"/>
        <v>176.60520776066858</v>
      </c>
      <c r="G144" s="20">
        <f t="shared" si="9"/>
        <v>-0.03908519250964304</v>
      </c>
      <c r="H144" s="20">
        <f t="shared" si="10"/>
      </c>
    </row>
    <row r="145" spans="1:8" ht="15">
      <c r="A145" s="10">
        <v>37596</v>
      </c>
      <c r="B145" s="11">
        <v>-2.571797802010012</v>
      </c>
      <c r="C145" s="19">
        <v>-3.3447952485151533</v>
      </c>
      <c r="D145" s="12">
        <f t="shared" si="15"/>
        <v>64.26513706155386</v>
      </c>
      <c r="E145" s="12">
        <f t="shared" si="15"/>
        <v>114.69271242814455</v>
      </c>
      <c r="F145" s="12">
        <f t="shared" si="14"/>
        <v>178.46801185266375</v>
      </c>
      <c r="G145" s="20">
        <f t="shared" si="9"/>
        <v>-0.05650106500157026</v>
      </c>
      <c r="H145" s="20">
        <f t="shared" si="10"/>
        <v>-1.8111254851228997</v>
      </c>
    </row>
    <row r="146" spans="1:8" ht="15">
      <c r="A146" s="10">
        <v>37603</v>
      </c>
      <c r="B146" s="11">
        <v>-2.4938886026550366</v>
      </c>
      <c r="C146" s="19">
        <v>-1.8111254851228997</v>
      </c>
      <c r="D146" s="12">
        <f t="shared" si="15"/>
        <v>61.771248458898825</v>
      </c>
      <c r="E146" s="12">
        <f t="shared" si="15"/>
        <v>112.88158694302165</v>
      </c>
      <c r="F146" s="12">
        <f t="shared" si="14"/>
        <v>182.74130725742165</v>
      </c>
      <c r="G146" s="20">
        <f t="shared" si="9"/>
        <v>-0.013561166124340662</v>
      </c>
      <c r="H146" s="20">
        <f t="shared" si="10"/>
      </c>
    </row>
    <row r="147" spans="1:8" ht="15">
      <c r="A147" s="10">
        <v>37610</v>
      </c>
      <c r="B147" s="11">
        <v>0.7060304897243297</v>
      </c>
      <c r="C147" s="19">
        <v>1.449275362318847</v>
      </c>
      <c r="D147" s="12">
        <f t="shared" si="15"/>
        <v>62.47727894862315</v>
      </c>
      <c r="E147" s="12">
        <f t="shared" si="15"/>
        <v>114.33086230534049</v>
      </c>
      <c r="F147" s="12">
        <f t="shared" si="14"/>
        <v>182.9959054384523</v>
      </c>
      <c r="G147" s="20">
        <f aca="true" t="shared" si="16" ref="G147:G210">F146/F142-1</f>
        <v>0.01194624625754126</v>
      </c>
      <c r="H147" s="20">
        <f aca="true" t="shared" si="17" ref="H147:H210">IF(ABS(G147)&gt;0.05,C148,"")</f>
      </c>
    </row>
    <row r="148" spans="1:8" ht="15">
      <c r="A148" s="10">
        <v>37617</v>
      </c>
      <c r="B148" s="11">
        <v>-2.272930249173888</v>
      </c>
      <c r="C148" s="19">
        <v>-2.1753246753246858</v>
      </c>
      <c r="D148" s="12">
        <f t="shared" si="15"/>
        <v>60.20434869944926</v>
      </c>
      <c r="E148" s="12">
        <f t="shared" si="15"/>
        <v>112.1555376300158</v>
      </c>
      <c r="F148" s="12">
        <f t="shared" si="14"/>
        <v>186.2914225514108</v>
      </c>
      <c r="G148" s="20">
        <f t="shared" si="16"/>
        <v>0.02469460725009731</v>
      </c>
      <c r="H148" s="20">
        <f t="shared" si="17"/>
      </c>
    </row>
    <row r="149" spans="1:8" ht="15">
      <c r="A149" s="10">
        <v>37621</v>
      </c>
      <c r="B149" s="11">
        <v>0.5049120402101925</v>
      </c>
      <c r="C149" s="19">
        <v>0.5974112180550994</v>
      </c>
      <c r="D149" s="12">
        <f t="shared" si="15"/>
        <v>60.709260739659456</v>
      </c>
      <c r="E149" s="12">
        <f t="shared" si="15"/>
        <v>112.7529488480709</v>
      </c>
      <c r="F149" s="12">
        <f t="shared" si="14"/>
        <v>185.7261107684893</v>
      </c>
      <c r="G149" s="20">
        <f t="shared" si="16"/>
        <v>0.05484671099772287</v>
      </c>
      <c r="H149" s="20">
        <f t="shared" si="17"/>
        <v>2.6723853513691997</v>
      </c>
    </row>
    <row r="150" spans="1:8" ht="15">
      <c r="A150" s="10">
        <v>37624</v>
      </c>
      <c r="B150" s="11">
        <v>3.269987042804212</v>
      </c>
      <c r="C150" s="19">
        <v>2.6723853513691997</v>
      </c>
      <c r="D150" s="12">
        <f t="shared" si="15"/>
        <v>63.979247782463666</v>
      </c>
      <c r="E150" s="12">
        <f t="shared" si="15"/>
        <v>115.4253341994401</v>
      </c>
      <c r="F150" s="12">
        <f t="shared" si="14"/>
        <v>180.41058343151934</v>
      </c>
      <c r="G150" s="20">
        <f t="shared" si="16"/>
        <v>0.040668906659965254</v>
      </c>
      <c r="H150" s="20">
        <f t="shared" si="17"/>
      </c>
    </row>
    <row r="151" spans="1:8" ht="15">
      <c r="A151" s="10">
        <v>37631</v>
      </c>
      <c r="B151" s="11">
        <v>2.0889510120076116</v>
      </c>
      <c r="C151" s="19">
        <v>2.410025706940866</v>
      </c>
      <c r="D151" s="12">
        <f t="shared" si="15"/>
        <v>66.06819879447127</v>
      </c>
      <c r="E151" s="12">
        <f t="shared" si="15"/>
        <v>117.83535990638097</v>
      </c>
      <c r="F151" s="12">
        <f t="shared" si="14"/>
        <v>178.3541280926243</v>
      </c>
      <c r="G151" s="20">
        <f t="shared" si="16"/>
        <v>-0.01275422541778748</v>
      </c>
      <c r="H151" s="20">
        <f t="shared" si="17"/>
      </c>
    </row>
    <row r="152" spans="1:8" ht="15">
      <c r="A152" s="10">
        <v>37638</v>
      </c>
      <c r="B152" s="11">
        <v>-2.7803831516758915</v>
      </c>
      <c r="C152" s="19">
        <v>-1.0354565422027062</v>
      </c>
      <c r="D152" s="12">
        <f t="shared" si="15"/>
        <v>63.28781564279538</v>
      </c>
      <c r="E152" s="12">
        <f t="shared" si="15"/>
        <v>116.79990336417826</v>
      </c>
      <c r="F152" s="12">
        <f t="shared" si="14"/>
        <v>184.5535387465607</v>
      </c>
      <c r="G152" s="20">
        <f t="shared" si="16"/>
        <v>-0.025365471072734902</v>
      </c>
      <c r="H152" s="20">
        <f t="shared" si="17"/>
      </c>
    </row>
    <row r="153" spans="1:8" ht="15">
      <c r="A153" s="10">
        <v>37645</v>
      </c>
      <c r="B153" s="11">
        <v>-4.477810552462902</v>
      </c>
      <c r="C153" s="19">
        <v>-3.6778693722257505</v>
      </c>
      <c r="D153" s="12">
        <f t="shared" si="15"/>
        <v>58.81000509033248</v>
      </c>
      <c r="E153" s="12">
        <f t="shared" si="15"/>
        <v>113.1220339919525</v>
      </c>
      <c r="F153" s="12">
        <f t="shared" si="14"/>
        <v>192.35168202790743</v>
      </c>
      <c r="G153" s="20">
        <f t="shared" si="16"/>
        <v>-0.009328844994838659</v>
      </c>
      <c r="H153" s="20">
        <f t="shared" si="17"/>
      </c>
    </row>
    <row r="154" spans="1:8" ht="15">
      <c r="A154" s="10">
        <v>37652</v>
      </c>
      <c r="B154" s="11">
        <v>-0.66171348966797</v>
      </c>
      <c r="C154" s="19">
        <v>-0.1645819618169897</v>
      </c>
      <c r="D154" s="12">
        <f t="shared" si="15"/>
        <v>58.148291600664514</v>
      </c>
      <c r="E154" s="12">
        <f t="shared" si="15"/>
        <v>112.95745203013551</v>
      </c>
      <c r="F154" s="12">
        <f t="shared" si="14"/>
        <v>194.25755928630696</v>
      </c>
      <c r="G154" s="20">
        <f t="shared" si="16"/>
        <v>0.035673881459118206</v>
      </c>
      <c r="H154" s="20">
        <f t="shared" si="17"/>
      </c>
    </row>
    <row r="155" spans="1:8" ht="15">
      <c r="A155" s="10">
        <v>37659</v>
      </c>
      <c r="B155" s="11">
        <v>-3.0396166880916176</v>
      </c>
      <c r="C155" s="19">
        <v>-3.264094955489605</v>
      </c>
      <c r="D155" s="12">
        <f t="shared" si="15"/>
        <v>55.108674912572894</v>
      </c>
      <c r="E155" s="12">
        <f t="shared" si="15"/>
        <v>109.6933570746459</v>
      </c>
      <c r="F155" s="12">
        <f t="shared" si="14"/>
        <v>199.04916467084144</v>
      </c>
      <c r="G155" s="20">
        <f t="shared" si="16"/>
        <v>0.07675256956332444</v>
      </c>
      <c r="H155" s="20">
        <f t="shared" si="17"/>
        <v>1.05657805044308</v>
      </c>
    </row>
    <row r="156" spans="1:8" ht="15">
      <c r="A156" s="10">
        <v>37666</v>
      </c>
      <c r="B156" s="11">
        <v>0.6267401077510781</v>
      </c>
      <c r="C156" s="19">
        <v>1.05657805044308</v>
      </c>
      <c r="D156" s="12">
        <f t="shared" si="15"/>
        <v>55.73541502032397</v>
      </c>
      <c r="E156" s="12">
        <f t="shared" si="15"/>
        <v>110.74993512508898</v>
      </c>
      <c r="F156" s="12">
        <f t="shared" si="14"/>
        <v>198.70657657201244</v>
      </c>
      <c r="G156" s="20">
        <f t="shared" si="16"/>
        <v>0.11603340387764738</v>
      </c>
      <c r="H156" s="20">
        <f t="shared" si="17"/>
        <v>1.618887015177073</v>
      </c>
    </row>
    <row r="157" spans="1:8" ht="15">
      <c r="A157" s="10">
        <v>37673</v>
      </c>
      <c r="B157" s="11">
        <v>1.5906287055779789</v>
      </c>
      <c r="C157" s="19">
        <v>1.618887015177073</v>
      </c>
      <c r="D157" s="12">
        <f t="shared" si="15"/>
        <v>57.32604372590195</v>
      </c>
      <c r="E157" s="12">
        <f t="shared" si="15"/>
        <v>112.36882214026605</v>
      </c>
      <c r="F157" s="12">
        <f t="shared" si="14"/>
        <v>196.01705409420015</v>
      </c>
      <c r="G157" s="20">
        <f t="shared" si="16"/>
        <v>0.0766879785756236</v>
      </c>
      <c r="H157" s="20">
        <f t="shared" si="17"/>
        <v>-0.8961168270826381</v>
      </c>
    </row>
    <row r="158" spans="1:8" ht="15">
      <c r="A158" s="10">
        <v>37680</v>
      </c>
      <c r="B158" s="11">
        <v>-0.8276642654184818</v>
      </c>
      <c r="C158" s="19">
        <v>-0.8961168270826381</v>
      </c>
      <c r="D158" s="12">
        <f t="shared" si="15"/>
        <v>56.49837946048346</v>
      </c>
      <c r="E158" s="12">
        <f t="shared" si="15"/>
        <v>111.47270531318341</v>
      </c>
      <c r="F158" s="12">
        <f t="shared" si="14"/>
        <v>197.30248261571913</v>
      </c>
      <c r="G158" s="20">
        <f t="shared" si="16"/>
        <v>0.019055575847581663</v>
      </c>
      <c r="H158" s="20">
        <f t="shared" si="17"/>
      </c>
    </row>
    <row r="159" spans="1:8" ht="15">
      <c r="A159" s="10">
        <v>37687</v>
      </c>
      <c r="B159" s="11">
        <v>-1.4575283837603314</v>
      </c>
      <c r="C159" s="19">
        <v>-1.6075016744809156</v>
      </c>
      <c r="D159" s="12">
        <f aca="true" t="shared" si="18" ref="D159:E174">+D158+B159</f>
        <v>55.04085107672313</v>
      </c>
      <c r="E159" s="12">
        <f t="shared" si="18"/>
        <v>109.8652036387025</v>
      </c>
      <c r="F159" s="12">
        <f t="shared" si="14"/>
        <v>199.60665848999685</v>
      </c>
      <c r="G159" s="20">
        <f t="shared" si="16"/>
        <v>0.015674670991435713</v>
      </c>
      <c r="H159" s="20">
        <f t="shared" si="17"/>
      </c>
    </row>
    <row r="160" spans="1:8" ht="15">
      <c r="A160" s="10">
        <v>37694</v>
      </c>
      <c r="B160" s="11">
        <v>0.5284175222285192</v>
      </c>
      <c r="C160" s="19">
        <v>-2.280462899931923</v>
      </c>
      <c r="D160" s="12">
        <f t="shared" si="18"/>
        <v>55.56926859895165</v>
      </c>
      <c r="E160" s="12">
        <f t="shared" si="18"/>
        <v>107.58474073877058</v>
      </c>
      <c r="F160" s="12">
        <f t="shared" si="14"/>
        <v>193.6047449449429</v>
      </c>
      <c r="G160" s="20">
        <f t="shared" si="16"/>
        <v>0.0028007845201325487</v>
      </c>
      <c r="H160" s="20">
        <f t="shared" si="17"/>
      </c>
    </row>
    <row r="161" spans="1:8" ht="15">
      <c r="A161" s="10">
        <v>37701</v>
      </c>
      <c r="B161" s="11">
        <v>7.50297022573716</v>
      </c>
      <c r="C161" s="19">
        <v>5.781957506095448</v>
      </c>
      <c r="D161" s="12">
        <f t="shared" si="18"/>
        <v>63.07223882468881</v>
      </c>
      <c r="E161" s="12">
        <f t="shared" si="18"/>
        <v>113.36669824486603</v>
      </c>
      <c r="F161" s="12">
        <f t="shared" si="14"/>
        <v>179.7410403647985</v>
      </c>
      <c r="G161" s="20">
        <f t="shared" si="16"/>
        <v>-0.0256752026786623</v>
      </c>
      <c r="H161" s="20">
        <f t="shared" si="17"/>
      </c>
    </row>
    <row r="162" spans="1:8" ht="15">
      <c r="A162" s="10">
        <v>37708</v>
      </c>
      <c r="B162" s="11">
        <v>-3.6046394802353166</v>
      </c>
      <c r="C162" s="19">
        <v>-3.424432005268363</v>
      </c>
      <c r="D162" s="12">
        <f t="shared" si="18"/>
        <v>59.4675993444535</v>
      </c>
      <c r="E162" s="12">
        <f t="shared" si="18"/>
        <v>109.94226623959767</v>
      </c>
      <c r="F162" s="12">
        <f t="shared" si="14"/>
        <v>184.8775929271675</v>
      </c>
      <c r="G162" s="20">
        <f t="shared" si="16"/>
        <v>-0.08303366155875336</v>
      </c>
      <c r="H162" s="20">
        <f t="shared" si="17"/>
        <v>1.3978861234231088</v>
      </c>
    </row>
    <row r="163" spans="1:8" ht="15">
      <c r="A163" s="10">
        <v>37715</v>
      </c>
      <c r="B163" s="11">
        <v>1.7776491024898755</v>
      </c>
      <c r="C163" s="19">
        <v>1.3978861234231088</v>
      </c>
      <c r="D163" s="12">
        <f t="shared" si="18"/>
        <v>61.24524844694337</v>
      </c>
      <c r="E163" s="12">
        <f t="shared" si="18"/>
        <v>111.34015236302078</v>
      </c>
      <c r="F163" s="12">
        <f t="shared" si="14"/>
        <v>181.79394350808212</v>
      </c>
      <c r="G163" s="20">
        <f t="shared" si="16"/>
        <v>-0.06297381322236706</v>
      </c>
      <c r="H163" s="20">
        <f t="shared" si="17"/>
        <v>-0.43712172158708595</v>
      </c>
    </row>
    <row r="164" spans="1:8" ht="15">
      <c r="A164" s="10">
        <v>37722</v>
      </c>
      <c r="B164" s="11">
        <v>-1.2004323832280894</v>
      </c>
      <c r="C164" s="19">
        <v>-0.43712172158708595</v>
      </c>
      <c r="D164" s="12">
        <f t="shared" si="18"/>
        <v>60.04481606371528</v>
      </c>
      <c r="E164" s="12">
        <f t="shared" si="18"/>
        <v>110.90303064143369</v>
      </c>
      <c r="F164" s="12">
        <f t="shared" si="14"/>
        <v>184.7004253019133</v>
      </c>
      <c r="G164" s="20">
        <f t="shared" si="16"/>
        <v>-0.08923908208606879</v>
      </c>
      <c r="H164" s="20">
        <f t="shared" si="17"/>
        <v>3.1070584262073764</v>
      </c>
    </row>
    <row r="165" spans="1:8" ht="15">
      <c r="A165" s="10">
        <v>37728</v>
      </c>
      <c r="B165" s="11">
        <v>2.9114361395831123</v>
      </c>
      <c r="C165" s="19">
        <v>3.1070584262073764</v>
      </c>
      <c r="D165" s="12">
        <f t="shared" si="18"/>
        <v>62.95625220329839</v>
      </c>
      <c r="E165" s="12">
        <f t="shared" si="18"/>
        <v>114.01008906764106</v>
      </c>
      <c r="F165" s="12">
        <f t="shared" si="14"/>
        <v>181.09414883763978</v>
      </c>
      <c r="G165" s="20">
        <f t="shared" si="16"/>
        <v>-0.045992259361007926</v>
      </c>
      <c r="H165" s="20">
        <f t="shared" si="17"/>
      </c>
    </row>
    <row r="166" spans="1:8" ht="15">
      <c r="A166" s="10">
        <v>37736</v>
      </c>
      <c r="B166" s="11">
        <v>0.585286152331066</v>
      </c>
      <c r="C166" s="19">
        <v>0.8516213560432195</v>
      </c>
      <c r="D166" s="12">
        <f t="shared" si="18"/>
        <v>63.541538355629456</v>
      </c>
      <c r="E166" s="12">
        <f t="shared" si="18"/>
        <v>114.86171042368429</v>
      </c>
      <c r="F166" s="12">
        <f t="shared" si="14"/>
        <v>180.76633552814846</v>
      </c>
      <c r="G166" s="20">
        <f t="shared" si="16"/>
        <v>0.007528099704413815</v>
      </c>
      <c r="H166" s="20">
        <f t="shared" si="17"/>
      </c>
    </row>
    <row r="167" spans="1:8" ht="15">
      <c r="A167" s="10">
        <v>37743</v>
      </c>
      <c r="B167" s="11">
        <v>3.4790445144135207</v>
      </c>
      <c r="C167" s="19">
        <v>3.9298473530366973</v>
      </c>
      <c r="D167" s="12">
        <f t="shared" si="18"/>
        <v>67.02058287004297</v>
      </c>
      <c r="E167" s="12">
        <f t="shared" si="18"/>
        <v>118.79155777672098</v>
      </c>
      <c r="F167" s="12">
        <f t="shared" si="14"/>
        <v>177.24638117078914</v>
      </c>
      <c r="G167" s="20">
        <f t="shared" si="16"/>
        <v>-0.02223772677870528</v>
      </c>
      <c r="H167" s="20">
        <f t="shared" si="17"/>
      </c>
    </row>
    <row r="168" spans="1:8" ht="15">
      <c r="A168" s="10">
        <v>37750</v>
      </c>
      <c r="B168" s="11">
        <v>0.35803371752967106</v>
      </c>
      <c r="C168" s="19">
        <v>-0.4062499999999969</v>
      </c>
      <c r="D168" s="12">
        <f t="shared" si="18"/>
        <v>67.37861658757264</v>
      </c>
      <c r="E168" s="12">
        <f t="shared" si="18"/>
        <v>118.38530777672098</v>
      </c>
      <c r="F168" s="12">
        <f t="shared" si="14"/>
        <v>175.70160055580016</v>
      </c>
      <c r="G168" s="20">
        <f t="shared" si="16"/>
        <v>-0.025014927612760696</v>
      </c>
      <c r="H168" s="20">
        <f t="shared" si="17"/>
      </c>
    </row>
    <row r="169" spans="1:8" ht="15">
      <c r="A169" s="10">
        <v>37757</v>
      </c>
      <c r="B169" s="11">
        <v>1.166689879045646</v>
      </c>
      <c r="C169" s="19">
        <v>1.8512707875745216</v>
      </c>
      <c r="D169" s="12">
        <f t="shared" si="18"/>
        <v>68.54530646661829</v>
      </c>
      <c r="E169" s="12">
        <f t="shared" si="18"/>
        <v>120.2365785642955</v>
      </c>
      <c r="F169" s="12">
        <f t="shared" si="14"/>
        <v>175.411833081308</v>
      </c>
      <c r="G169" s="20">
        <f t="shared" si="16"/>
        <v>-0.04872119125553487</v>
      </c>
      <c r="H169" s="20">
        <f t="shared" si="17"/>
      </c>
    </row>
    <row r="170" spans="1:8" ht="15">
      <c r="A170" s="10">
        <v>37764</v>
      </c>
      <c r="B170" s="11">
        <v>-1.1733559250238224</v>
      </c>
      <c r="C170" s="19">
        <v>-1.0782501540357425</v>
      </c>
      <c r="D170" s="12">
        <f t="shared" si="18"/>
        <v>67.37195054159446</v>
      </c>
      <c r="E170" s="12">
        <f t="shared" si="18"/>
        <v>119.15832841025976</v>
      </c>
      <c r="F170" s="12">
        <f t="shared" si="14"/>
        <v>176.8663775538058</v>
      </c>
      <c r="G170" s="20">
        <f t="shared" si="16"/>
        <v>-0.031377688306353124</v>
      </c>
      <c r="H170" s="20">
        <f t="shared" si="17"/>
      </c>
    </row>
    <row r="171" spans="1:8" ht="15">
      <c r="A171" s="10">
        <v>37771</v>
      </c>
      <c r="B171" s="11">
        <v>3.2543237393112046</v>
      </c>
      <c r="C171" s="19">
        <v>4.484584241669265</v>
      </c>
      <c r="D171" s="12">
        <f t="shared" si="18"/>
        <v>70.62627428090566</v>
      </c>
      <c r="E171" s="12">
        <f t="shared" si="18"/>
        <v>123.64291265192902</v>
      </c>
      <c r="F171" s="12">
        <f t="shared" si="14"/>
        <v>175.06645212539095</v>
      </c>
      <c r="G171" s="20">
        <f t="shared" si="16"/>
        <v>-0.021574581146141414</v>
      </c>
      <c r="H171" s="20">
        <f t="shared" si="17"/>
      </c>
    </row>
    <row r="172" spans="1:8" ht="15">
      <c r="A172" s="10">
        <v>37778</v>
      </c>
      <c r="B172" s="11">
        <v>2.5083282308865806</v>
      </c>
      <c r="C172" s="19">
        <v>3.5469448584202867</v>
      </c>
      <c r="D172" s="12">
        <f t="shared" si="18"/>
        <v>73.13460251179224</v>
      </c>
      <c r="E172" s="12">
        <f t="shared" si="18"/>
        <v>127.18985751034931</v>
      </c>
      <c r="F172" s="12">
        <f t="shared" si="14"/>
        <v>173.9120103781807</v>
      </c>
      <c r="G172" s="20">
        <f t="shared" si="16"/>
        <v>-0.012298863485949885</v>
      </c>
      <c r="H172" s="20">
        <f t="shared" si="17"/>
      </c>
    </row>
    <row r="173" spans="1:8" ht="15">
      <c r="A173" s="10">
        <v>37785</v>
      </c>
      <c r="B173" s="11">
        <v>0.08605329229771641</v>
      </c>
      <c r="C173" s="19">
        <v>-0.37420840529649446</v>
      </c>
      <c r="D173" s="12">
        <f t="shared" si="18"/>
        <v>73.22065580408996</v>
      </c>
      <c r="E173" s="12">
        <f t="shared" si="18"/>
        <v>126.81564910505281</v>
      </c>
      <c r="F173" s="12">
        <f t="shared" si="14"/>
        <v>173.19654913275053</v>
      </c>
      <c r="G173" s="20">
        <f t="shared" si="16"/>
        <v>-0.010185394851033869</v>
      </c>
      <c r="H173" s="20">
        <f t="shared" si="17"/>
      </c>
    </row>
    <row r="174" spans="1:8" ht="15">
      <c r="A174" s="10">
        <v>37792</v>
      </c>
      <c r="B174" s="11">
        <v>0.7161570285552532</v>
      </c>
      <c r="C174" s="19">
        <v>-0.37561398439758253</v>
      </c>
      <c r="D174" s="12">
        <f t="shared" si="18"/>
        <v>73.93681283264522</v>
      </c>
      <c r="E174" s="12">
        <f t="shared" si="18"/>
        <v>126.44003512065522</v>
      </c>
      <c r="F174" s="12">
        <f t="shared" si="14"/>
        <v>171.0109352520377</v>
      </c>
      <c r="G174" s="20">
        <f t="shared" si="16"/>
        <v>-0.012629045085747581</v>
      </c>
      <c r="H174" s="20">
        <f t="shared" si="17"/>
      </c>
    </row>
    <row r="175" spans="1:8" ht="15">
      <c r="A175" s="10">
        <v>37799</v>
      </c>
      <c r="B175" s="11">
        <v>-1.9554278942241043</v>
      </c>
      <c r="C175" s="19">
        <v>-0.9570765661252811</v>
      </c>
      <c r="D175" s="12">
        <f aca="true" t="shared" si="19" ref="D175:E190">+D174+B175</f>
        <v>71.98138493842112</v>
      </c>
      <c r="E175" s="12">
        <f t="shared" si="19"/>
        <v>125.48295855452994</v>
      </c>
      <c r="F175" s="12">
        <f t="shared" si="14"/>
        <v>174.32695781260466</v>
      </c>
      <c r="G175" s="20">
        <f t="shared" si="16"/>
        <v>-0.0331065880511221</v>
      </c>
      <c r="H175" s="20">
        <f t="shared" si="17"/>
      </c>
    </row>
    <row r="176" spans="1:8" ht="15">
      <c r="A176" s="10">
        <v>37805</v>
      </c>
      <c r="B176" s="11">
        <v>0.9710925815902272</v>
      </c>
      <c r="C176" s="19">
        <v>0.7613469985358723</v>
      </c>
      <c r="D176" s="12">
        <f t="shared" si="19"/>
        <v>72.95247752001134</v>
      </c>
      <c r="E176" s="12">
        <f t="shared" si="19"/>
        <v>126.24430555306581</v>
      </c>
      <c r="F176" s="12">
        <f t="shared" si="14"/>
        <v>173.0500592230554</v>
      </c>
      <c r="G176" s="20">
        <f t="shared" si="16"/>
        <v>-0.00422407779336631</v>
      </c>
      <c r="H176" s="20">
        <f t="shared" si="17"/>
      </c>
    </row>
    <row r="177" spans="1:8" ht="15">
      <c r="A177" s="10">
        <v>37813</v>
      </c>
      <c r="B177" s="11">
        <v>1.2620472760474621</v>
      </c>
      <c r="C177" s="19">
        <v>2.1214763150247062</v>
      </c>
      <c r="D177" s="12">
        <f t="shared" si="19"/>
        <v>74.21452479605881</v>
      </c>
      <c r="E177" s="12">
        <f t="shared" si="19"/>
        <v>128.36578186809052</v>
      </c>
      <c r="F177" s="12">
        <f t="shared" si="14"/>
        <v>172.9658476165402</v>
      </c>
      <c r="G177" s="20">
        <f t="shared" si="16"/>
        <v>-0.00495624858370014</v>
      </c>
      <c r="H177" s="20">
        <f t="shared" si="17"/>
      </c>
    </row>
    <row r="178" spans="1:8" ht="15">
      <c r="A178" s="10">
        <v>37820</v>
      </c>
      <c r="B178" s="11">
        <v>-0.48289819063457307</v>
      </c>
      <c r="C178" s="19">
        <v>1.5082527034718352</v>
      </c>
      <c r="D178" s="12">
        <f t="shared" si="19"/>
        <v>73.73162660542424</v>
      </c>
      <c r="E178" s="12">
        <f t="shared" si="19"/>
        <v>129.87403457156236</v>
      </c>
      <c r="F178" s="12">
        <f t="shared" si="14"/>
        <v>176.14426881775572</v>
      </c>
      <c r="G178" s="20">
        <f t="shared" si="16"/>
        <v>-0.001332021436717623</v>
      </c>
      <c r="H178" s="20">
        <f t="shared" si="17"/>
      </c>
    </row>
    <row r="179" spans="1:8" ht="15">
      <c r="A179" s="10">
        <v>37827</v>
      </c>
      <c r="B179" s="11">
        <v>0.539604558450435</v>
      </c>
      <c r="C179" s="19">
        <v>0.8690776562937819</v>
      </c>
      <c r="D179" s="12">
        <f t="shared" si="19"/>
        <v>74.27123116387467</v>
      </c>
      <c r="E179" s="12">
        <f t="shared" si="19"/>
        <v>130.74311222785613</v>
      </c>
      <c r="F179" s="12">
        <f t="shared" si="14"/>
        <v>176.03466399981966</v>
      </c>
      <c r="G179" s="20">
        <f t="shared" si="16"/>
        <v>0.03001757494719537</v>
      </c>
      <c r="H179" s="20">
        <f t="shared" si="17"/>
      </c>
    </row>
    <row r="180" spans="1:8" ht="15">
      <c r="A180" s="10">
        <v>37834</v>
      </c>
      <c r="B180" s="11">
        <v>-1.8554491929346661</v>
      </c>
      <c r="C180" s="19">
        <v>-3.168426903835442</v>
      </c>
      <c r="D180" s="12">
        <f t="shared" si="19"/>
        <v>72.41578197094</v>
      </c>
      <c r="E180" s="12">
        <f t="shared" si="19"/>
        <v>127.57468532402069</v>
      </c>
      <c r="F180" s="12">
        <f t="shared" si="14"/>
        <v>176.1697268907703</v>
      </c>
      <c r="G180" s="20">
        <f t="shared" si="16"/>
        <v>0.00979599603321657</v>
      </c>
      <c r="H180" s="20">
        <f t="shared" si="17"/>
      </c>
    </row>
    <row r="181" spans="1:8" ht="15">
      <c r="A181" s="10">
        <v>37841</v>
      </c>
      <c r="B181" s="11">
        <v>-0.26118451257459707</v>
      </c>
      <c r="C181" s="19">
        <v>0.31572904707233285</v>
      </c>
      <c r="D181" s="12">
        <f t="shared" si="19"/>
        <v>72.1545974583654</v>
      </c>
      <c r="E181" s="12">
        <f t="shared" si="19"/>
        <v>127.89041437109303</v>
      </c>
      <c r="F181" s="12">
        <f t="shared" si="14"/>
        <v>177.24499737509902</v>
      </c>
      <c r="G181" s="20">
        <f t="shared" si="16"/>
        <v>0.01802754464067391</v>
      </c>
      <c r="H181" s="20">
        <f t="shared" si="17"/>
      </c>
    </row>
    <row r="182" spans="1:8" ht="15">
      <c r="A182" s="10">
        <v>37848</v>
      </c>
      <c r="B182" s="11">
        <v>1.3379842265162312</v>
      </c>
      <c r="C182" s="19">
        <v>1.1731044349069908</v>
      </c>
      <c r="D182" s="12">
        <f t="shared" si="19"/>
        <v>73.49258168488163</v>
      </c>
      <c r="E182" s="12">
        <f t="shared" si="19"/>
        <v>129.06351880600002</v>
      </c>
      <c r="F182" s="12">
        <f t="shared" si="14"/>
        <v>175.6143488867939</v>
      </c>
      <c r="G182" s="20">
        <f t="shared" si="16"/>
        <v>0.02473985366201048</v>
      </c>
      <c r="H182" s="20">
        <f t="shared" si="17"/>
      </c>
    </row>
    <row r="183" spans="1:8" ht="15">
      <c r="A183" s="10">
        <v>37855</v>
      </c>
      <c r="B183" s="11">
        <v>0.24125087062289996</v>
      </c>
      <c r="C183" s="19">
        <v>-0.7918552036199178</v>
      </c>
      <c r="D183" s="12">
        <f t="shared" si="19"/>
        <v>73.73383255550453</v>
      </c>
      <c r="E183" s="12">
        <f t="shared" si="19"/>
        <v>128.2716636023801</v>
      </c>
      <c r="F183" s="12">
        <f t="shared" si="14"/>
        <v>173.9658161751204</v>
      </c>
      <c r="G183" s="20">
        <f t="shared" si="16"/>
        <v>-0.0030084426505531114</v>
      </c>
      <c r="H183" s="20">
        <f t="shared" si="17"/>
      </c>
    </row>
    <row r="184" spans="1:8" ht="15">
      <c r="A184" s="10">
        <v>37862</v>
      </c>
      <c r="B184" s="11">
        <v>1.5054478077860312</v>
      </c>
      <c r="C184" s="19">
        <v>0.9692132269099263</v>
      </c>
      <c r="D184" s="12">
        <f t="shared" si="19"/>
        <v>75.23928036329056</v>
      </c>
      <c r="E184" s="12">
        <f t="shared" si="19"/>
        <v>129.24087682929002</v>
      </c>
      <c r="F184" s="12">
        <f t="shared" si="14"/>
        <v>171.77314323748766</v>
      </c>
      <c r="G184" s="20">
        <f t="shared" si="16"/>
        <v>-0.011752502477019866</v>
      </c>
      <c r="H184" s="20">
        <f t="shared" si="17"/>
      </c>
    </row>
    <row r="185" spans="1:8" ht="15">
      <c r="A185" s="10">
        <v>37869</v>
      </c>
      <c r="B185" s="11">
        <v>1.32736778404976</v>
      </c>
      <c r="C185" s="19">
        <v>0.7905138339920903</v>
      </c>
      <c r="D185" s="12">
        <f t="shared" si="19"/>
        <v>76.56664814734032</v>
      </c>
      <c r="E185" s="12">
        <f t="shared" si="19"/>
        <v>130.0313906632821</v>
      </c>
      <c r="F185" s="12">
        <f t="shared" si="14"/>
        <v>169.8277171713948</v>
      </c>
      <c r="G185" s="20">
        <f t="shared" si="16"/>
        <v>-0.024956521934149545</v>
      </c>
      <c r="H185" s="20">
        <f t="shared" si="17"/>
      </c>
    </row>
    <row r="186" spans="1:8" ht="15">
      <c r="A186" s="10">
        <v>37876</v>
      </c>
      <c r="B186" s="11">
        <v>-0.2702199943214634</v>
      </c>
      <c r="C186" s="19">
        <v>-0.8683473389355822</v>
      </c>
      <c r="D186" s="12">
        <f t="shared" si="19"/>
        <v>76.29642815301885</v>
      </c>
      <c r="E186" s="12">
        <f t="shared" si="19"/>
        <v>129.16304332434652</v>
      </c>
      <c r="F186" s="12">
        <f t="shared" si="14"/>
        <v>169.29107489186683</v>
      </c>
      <c r="G186" s="20">
        <f t="shared" si="16"/>
        <v>-0.041847613831420105</v>
      </c>
      <c r="H186" s="20">
        <f t="shared" si="17"/>
      </c>
    </row>
    <row r="187" spans="1:8" ht="15">
      <c r="A187" s="10">
        <v>37883</v>
      </c>
      <c r="B187" s="11">
        <v>1.734682858348946</v>
      </c>
      <c r="C187" s="19">
        <v>3.6168409155128645</v>
      </c>
      <c r="D187" s="12">
        <f t="shared" si="19"/>
        <v>78.0311110113678</v>
      </c>
      <c r="E187" s="12">
        <f t="shared" si="19"/>
        <v>132.77988423985937</v>
      </c>
      <c r="F187" s="12">
        <f t="shared" si="14"/>
        <v>170.16274985565133</v>
      </c>
      <c r="G187" s="20">
        <f t="shared" si="16"/>
        <v>-0.036006590776948566</v>
      </c>
      <c r="H187" s="20">
        <f t="shared" si="17"/>
      </c>
    </row>
    <row r="188" spans="1:8" ht="15">
      <c r="A188" s="10">
        <v>37890</v>
      </c>
      <c r="B188" s="11">
        <v>-3.806812699025375</v>
      </c>
      <c r="C188" s="19">
        <v>-3.4360512680665534</v>
      </c>
      <c r="D188" s="12">
        <f t="shared" si="19"/>
        <v>74.22429831234243</v>
      </c>
      <c r="E188" s="12">
        <f t="shared" si="19"/>
        <v>129.3438329717928</v>
      </c>
      <c r="F188" s="12">
        <f t="shared" si="14"/>
        <v>174.26076892974118</v>
      </c>
      <c r="G188" s="20">
        <f t="shared" si="16"/>
        <v>-0.02186099777004913</v>
      </c>
      <c r="H188" s="20">
        <f t="shared" si="17"/>
      </c>
    </row>
    <row r="189" spans="1:8" ht="15">
      <c r="A189" s="10">
        <v>37897</v>
      </c>
      <c r="B189" s="11">
        <v>3.3104278477203097</v>
      </c>
      <c r="C189" s="19">
        <v>3.5018356396498307</v>
      </c>
      <c r="D189" s="12">
        <f t="shared" si="19"/>
        <v>77.53472616006273</v>
      </c>
      <c r="E189" s="12">
        <f t="shared" si="19"/>
        <v>132.84566861144265</v>
      </c>
      <c r="F189" s="12">
        <f t="shared" si="14"/>
        <v>171.33699335855778</v>
      </c>
      <c r="G189" s="20">
        <f t="shared" si="16"/>
        <v>0.014482040937064289</v>
      </c>
      <c r="H189" s="20">
        <f t="shared" si="17"/>
      </c>
    </row>
    <row r="190" spans="1:8" ht="15">
      <c r="A190" s="10">
        <v>37904</v>
      </c>
      <c r="B190" s="11">
        <v>0.7972034762343982</v>
      </c>
      <c r="C190" s="19">
        <v>1.9918144611186905</v>
      </c>
      <c r="D190" s="12">
        <f t="shared" si="19"/>
        <v>78.33192963629713</v>
      </c>
      <c r="E190" s="12">
        <f t="shared" si="19"/>
        <v>134.83748307256133</v>
      </c>
      <c r="F190" s="12">
        <f t="shared" si="14"/>
        <v>172.13604171201328</v>
      </c>
      <c r="G190" s="20">
        <f t="shared" si="16"/>
        <v>0.008887101659853291</v>
      </c>
      <c r="H190" s="20">
        <f t="shared" si="17"/>
      </c>
    </row>
    <row r="191" spans="1:8" ht="15">
      <c r="A191" s="10">
        <v>37911</v>
      </c>
      <c r="B191" s="11">
        <v>0.121380267036586</v>
      </c>
      <c r="C191" s="19">
        <v>0.8293204922418251</v>
      </c>
      <c r="D191" s="12">
        <f aca="true" t="shared" si="20" ref="D191:E206">+D190+B191</f>
        <v>78.45330990333372</v>
      </c>
      <c r="E191" s="12">
        <f t="shared" si="20"/>
        <v>135.66680356480316</v>
      </c>
      <c r="F191" s="12">
        <f t="shared" si="14"/>
        <v>172.926806698105</v>
      </c>
      <c r="G191" s="20">
        <f t="shared" si="16"/>
        <v>0.016805179020592975</v>
      </c>
      <c r="H191" s="20">
        <f t="shared" si="17"/>
      </c>
    </row>
    <row r="192" spans="1:8" ht="15">
      <c r="A192" s="10">
        <v>37918</v>
      </c>
      <c r="B192" s="11">
        <v>-1.0016164415194373</v>
      </c>
      <c r="C192" s="19">
        <v>-0.6102414433536651</v>
      </c>
      <c r="D192" s="12">
        <f t="shared" si="20"/>
        <v>77.45169346181429</v>
      </c>
      <c r="E192" s="12">
        <f t="shared" si="20"/>
        <v>135.0565621214495</v>
      </c>
      <c r="F192" s="12">
        <f t="shared" si="14"/>
        <v>174.37522161866727</v>
      </c>
      <c r="G192" s="20">
        <f t="shared" si="16"/>
        <v>0.016243607045598463</v>
      </c>
      <c r="H192" s="20">
        <f t="shared" si="17"/>
      </c>
    </row>
    <row r="193" spans="1:8" ht="15">
      <c r="A193" s="10">
        <v>37925</v>
      </c>
      <c r="B193" s="11">
        <v>2.1187470235491945</v>
      </c>
      <c r="C193" s="19">
        <v>2.295782167645477</v>
      </c>
      <c r="D193" s="12">
        <f t="shared" si="20"/>
        <v>79.57044048536348</v>
      </c>
      <c r="E193" s="12">
        <f t="shared" si="20"/>
        <v>137.352344289095</v>
      </c>
      <c r="F193" s="12">
        <f t="shared" si="14"/>
        <v>172.61729789514004</v>
      </c>
      <c r="G193" s="20">
        <f t="shared" si="16"/>
        <v>0.0006567897618552365</v>
      </c>
      <c r="H193" s="20">
        <f t="shared" si="17"/>
      </c>
    </row>
    <row r="194" spans="1:8" ht="15">
      <c r="A194" s="10">
        <v>37932</v>
      </c>
      <c r="B194" s="11">
        <v>0.2379343491543784</v>
      </c>
      <c r="C194" s="19">
        <v>1.3048016701461274</v>
      </c>
      <c r="D194" s="12">
        <f t="shared" si="20"/>
        <v>79.80837483451785</v>
      </c>
      <c r="E194" s="12">
        <f t="shared" si="20"/>
        <v>138.65714595924112</v>
      </c>
      <c r="F194" s="12">
        <f t="shared" si="14"/>
        <v>173.73758862618845</v>
      </c>
      <c r="G194" s="20">
        <f t="shared" si="16"/>
        <v>0.007472434945224871</v>
      </c>
      <c r="H194" s="20">
        <f t="shared" si="17"/>
      </c>
    </row>
    <row r="195" spans="1:8" ht="15">
      <c r="A195" s="10">
        <v>37939</v>
      </c>
      <c r="B195" s="11">
        <v>-0.2715507828448427</v>
      </c>
      <c r="C195" s="19">
        <v>-1.3652756311179792</v>
      </c>
      <c r="D195" s="12">
        <f t="shared" si="20"/>
        <v>79.53682405167301</v>
      </c>
      <c r="E195" s="12">
        <f t="shared" si="20"/>
        <v>137.29187032812314</v>
      </c>
      <c r="F195" s="12">
        <f t="shared" si="14"/>
        <v>172.61422236186874</v>
      </c>
      <c r="G195" s="20">
        <f t="shared" si="16"/>
        <v>0.009303960392295973</v>
      </c>
      <c r="H195" s="20">
        <f t="shared" si="17"/>
      </c>
    </row>
    <row r="196" spans="1:8" ht="15">
      <c r="A196" s="10">
        <v>37946</v>
      </c>
      <c r="B196" s="11">
        <v>-1.4347598419574337</v>
      </c>
      <c r="C196" s="19">
        <v>-0.7051449464612114</v>
      </c>
      <c r="D196" s="12">
        <f t="shared" si="20"/>
        <v>78.10206420971558</v>
      </c>
      <c r="E196" s="12">
        <f t="shared" si="20"/>
        <v>136.58672538166192</v>
      </c>
      <c r="F196" s="12">
        <f t="shared" si="14"/>
        <v>174.8823501193341</v>
      </c>
      <c r="G196" s="20">
        <f t="shared" si="16"/>
        <v>-0.001807610642934998</v>
      </c>
      <c r="H196" s="20">
        <f t="shared" si="17"/>
      </c>
    </row>
    <row r="197" spans="1:8" ht="15">
      <c r="A197" s="10">
        <v>37953</v>
      </c>
      <c r="B197" s="11">
        <v>2.2138938258249086</v>
      </c>
      <c r="C197" s="19">
        <v>1.7359284587059376</v>
      </c>
      <c r="D197" s="12">
        <f t="shared" si="20"/>
        <v>80.31595803554049</v>
      </c>
      <c r="E197" s="12">
        <f t="shared" si="20"/>
        <v>138.32265384036785</v>
      </c>
      <c r="F197" s="12">
        <f t="shared" si="14"/>
        <v>172.2231262922356</v>
      </c>
      <c r="G197" s="20">
        <f t="shared" si="16"/>
        <v>0.002908260106908145</v>
      </c>
      <c r="H197" s="20">
        <f t="shared" si="17"/>
      </c>
    </row>
    <row r="198" spans="1:8" ht="15">
      <c r="A198" s="10">
        <v>37960</v>
      </c>
      <c r="B198" s="11">
        <v>0.31185031185030354</v>
      </c>
      <c r="C198" s="19">
        <v>-2.2750775594622574</v>
      </c>
      <c r="D198" s="12">
        <f t="shared" si="20"/>
        <v>80.6278083473908</v>
      </c>
      <c r="E198" s="12">
        <f t="shared" si="20"/>
        <v>136.0475762809056</v>
      </c>
      <c r="F198" s="12">
        <f t="shared" si="14"/>
        <v>168.73530245884234</v>
      </c>
      <c r="G198" s="20">
        <f t="shared" si="16"/>
        <v>-0.0022835000183114573</v>
      </c>
      <c r="H198" s="20">
        <f t="shared" si="17"/>
      </c>
    </row>
    <row r="199" spans="1:8" ht="15">
      <c r="A199" s="10">
        <v>37967</v>
      </c>
      <c r="B199" s="11">
        <v>1.1907677814413598</v>
      </c>
      <c r="C199" s="19">
        <v>0.846560846560851</v>
      </c>
      <c r="D199" s="12">
        <f t="shared" si="20"/>
        <v>81.81857612883216</v>
      </c>
      <c r="E199" s="12">
        <f t="shared" si="20"/>
        <v>136.89413712746645</v>
      </c>
      <c r="F199" s="12">
        <f t="shared" si="14"/>
        <v>167.31425014279384</v>
      </c>
      <c r="G199" s="20">
        <f t="shared" si="16"/>
        <v>-0.028792192909439795</v>
      </c>
      <c r="H199" s="20">
        <f t="shared" si="17"/>
      </c>
    </row>
    <row r="200" spans="1:8" ht="15">
      <c r="A200" s="10">
        <v>37974</v>
      </c>
      <c r="B200" s="11">
        <v>1.3517790976967703</v>
      </c>
      <c r="C200" s="19">
        <v>0.8656873032528933</v>
      </c>
      <c r="D200" s="12">
        <f t="shared" si="20"/>
        <v>83.17035522652893</v>
      </c>
      <c r="E200" s="12">
        <f t="shared" si="20"/>
        <v>137.75982443071933</v>
      </c>
      <c r="F200" s="12">
        <f t="shared" si="14"/>
        <v>165.63572928780513</v>
      </c>
      <c r="G200" s="20">
        <f t="shared" si="16"/>
        <v>-0.03070414561764223</v>
      </c>
      <c r="H200" s="20">
        <f t="shared" si="17"/>
      </c>
    </row>
    <row r="201" spans="1:8" ht="15">
      <c r="A201" s="10">
        <v>37981</v>
      </c>
      <c r="B201" s="11">
        <v>0.6641191924016798</v>
      </c>
      <c r="C201" s="19">
        <v>0.6241872561768336</v>
      </c>
      <c r="D201" s="12">
        <f t="shared" si="20"/>
        <v>83.83447441893061</v>
      </c>
      <c r="E201" s="12">
        <f t="shared" si="20"/>
        <v>138.38401168689617</v>
      </c>
      <c r="F201" s="12">
        <f t="shared" si="14"/>
        <v>165.06814487244853</v>
      </c>
      <c r="G201" s="20">
        <f t="shared" si="16"/>
        <v>-0.05287337930454028</v>
      </c>
      <c r="H201" s="20">
        <f t="shared" si="17"/>
        <v>1.0855518221762672</v>
      </c>
    </row>
    <row r="202" spans="1:8" ht="15">
      <c r="A202" s="10">
        <v>37986</v>
      </c>
      <c r="B202" s="11">
        <v>1.4627380485267683</v>
      </c>
      <c r="C202" s="19">
        <v>1.0855518221762672</v>
      </c>
      <c r="D202" s="12">
        <f t="shared" si="20"/>
        <v>85.29721246745738</v>
      </c>
      <c r="E202" s="12">
        <f t="shared" si="20"/>
        <v>139.46956350907243</v>
      </c>
      <c r="F202" s="12">
        <f t="shared" si="14"/>
        <v>163.51010715887452</v>
      </c>
      <c r="G202" s="20">
        <f t="shared" si="16"/>
        <v>-0.041544835318145346</v>
      </c>
      <c r="H202" s="20">
        <f t="shared" si="17"/>
      </c>
    </row>
    <row r="203" spans="1:8" ht="15">
      <c r="A203" s="10">
        <v>37988</v>
      </c>
      <c r="B203" s="11">
        <v>-0.3093747751636844</v>
      </c>
      <c r="C203" s="19">
        <v>-0.767067246228581</v>
      </c>
      <c r="D203" s="12">
        <f t="shared" si="20"/>
        <v>84.9878376922937</v>
      </c>
      <c r="E203" s="12">
        <f t="shared" si="20"/>
        <v>138.70249626284385</v>
      </c>
      <c r="F203" s="12">
        <f t="shared" si="14"/>
        <v>163.20275939367824</v>
      </c>
      <c r="G203" s="20">
        <f t="shared" si="16"/>
        <v>-0.030966817398761837</v>
      </c>
      <c r="H203" s="20">
        <f t="shared" si="17"/>
      </c>
    </row>
    <row r="204" spans="1:8" ht="15">
      <c r="A204" s="10">
        <v>37995</v>
      </c>
      <c r="B204" s="11">
        <v>1.207058314087739</v>
      </c>
      <c r="C204" s="19">
        <v>0.5153311002318972</v>
      </c>
      <c r="D204" s="12">
        <f t="shared" si="20"/>
        <v>86.19489600638144</v>
      </c>
      <c r="E204" s="12">
        <f t="shared" si="20"/>
        <v>139.21782736307574</v>
      </c>
      <c r="F204" s="12">
        <f t="shared" si="14"/>
        <v>161.51516367369217</v>
      </c>
      <c r="G204" s="20">
        <f t="shared" si="16"/>
        <v>-0.024573464278187074</v>
      </c>
      <c r="H204" s="20">
        <f t="shared" si="17"/>
      </c>
    </row>
    <row r="205" spans="1:8" ht="15">
      <c r="A205" s="10">
        <v>38002</v>
      </c>
      <c r="B205" s="11">
        <v>1.601804146684982</v>
      </c>
      <c r="C205" s="19">
        <v>1.7687772366060006</v>
      </c>
      <c r="D205" s="12">
        <f t="shared" si="20"/>
        <v>87.79670015306642</v>
      </c>
      <c r="E205" s="12">
        <f t="shared" si="20"/>
        <v>140.98660459968175</v>
      </c>
      <c r="F205" s="12">
        <f t="shared" si="14"/>
        <v>160.58303370614505</v>
      </c>
      <c r="G205" s="20">
        <f t="shared" si="16"/>
        <v>-0.02487727516176874</v>
      </c>
      <c r="H205" s="20">
        <f t="shared" si="17"/>
      </c>
    </row>
    <row r="206" spans="1:8" ht="15">
      <c r="A206" s="10">
        <v>38009</v>
      </c>
      <c r="B206" s="11">
        <v>0.15089969556862926</v>
      </c>
      <c r="C206" s="19">
        <v>0.5289672544080526</v>
      </c>
      <c r="D206" s="12">
        <f t="shared" si="20"/>
        <v>87.94759984863505</v>
      </c>
      <c r="E206" s="12">
        <f t="shared" si="20"/>
        <v>141.5155718540898</v>
      </c>
      <c r="F206" s="12">
        <f aca="true" t="shared" si="21" ref="F206:F269">E206/D206*100</f>
        <v>160.90896408503426</v>
      </c>
      <c r="G206" s="20">
        <f t="shared" si="16"/>
        <v>-0.027171270203401265</v>
      </c>
      <c r="H206" s="20">
        <f t="shared" si="17"/>
      </c>
    </row>
    <row r="207" spans="1:8" ht="15">
      <c r="A207" s="10">
        <v>38016</v>
      </c>
      <c r="B207" s="11">
        <v>-0.9127940081468</v>
      </c>
      <c r="C207" s="19">
        <v>-0.9270859433725853</v>
      </c>
      <c r="D207" s="12">
        <f aca="true" t="shared" si="22" ref="D207:E222">+D206+B207</f>
        <v>87.03480584048825</v>
      </c>
      <c r="E207" s="12">
        <f t="shared" si="22"/>
        <v>140.58848591071722</v>
      </c>
      <c r="F207" s="12">
        <f t="shared" si="21"/>
        <v>161.53133743801152</v>
      </c>
      <c r="G207" s="20">
        <f t="shared" si="16"/>
        <v>-0.01590814854835154</v>
      </c>
      <c r="H207" s="20">
        <f t="shared" si="17"/>
      </c>
    </row>
    <row r="208" spans="1:8" ht="15">
      <c r="A208" s="10">
        <v>38023</v>
      </c>
      <c r="B208" s="11">
        <v>1.028175364458539</v>
      </c>
      <c r="C208" s="19">
        <v>0.961052099140125</v>
      </c>
      <c r="D208" s="12">
        <f t="shared" si="22"/>
        <v>88.06298120494678</v>
      </c>
      <c r="E208" s="12">
        <f t="shared" si="22"/>
        <v>141.54953800985734</v>
      </c>
      <c r="F208" s="12">
        <f t="shared" si="21"/>
        <v>160.7367091972876</v>
      </c>
      <c r="G208" s="20">
        <f t="shared" si="16"/>
        <v>-0.010241382939089272</v>
      </c>
      <c r="H208" s="20">
        <f t="shared" si="17"/>
      </c>
    </row>
    <row r="209" spans="1:8" ht="15">
      <c r="A209" s="10">
        <v>38030</v>
      </c>
      <c r="B209" s="11">
        <v>0.26689768630332456</v>
      </c>
      <c r="C209" s="19">
        <v>0.9018036072144353</v>
      </c>
      <c r="D209" s="12">
        <f t="shared" si="22"/>
        <v>88.3298788912501</v>
      </c>
      <c r="E209" s="12">
        <f t="shared" si="22"/>
        <v>142.4513416170718</v>
      </c>
      <c r="F209" s="12">
        <f t="shared" si="21"/>
        <v>161.27197660086787</v>
      </c>
      <c r="G209" s="20">
        <f t="shared" si="16"/>
        <v>-0.004819699022051371</v>
      </c>
      <c r="H209" s="20">
        <f t="shared" si="17"/>
      </c>
    </row>
    <row r="210" spans="1:8" ht="15">
      <c r="A210" s="10">
        <v>38037</v>
      </c>
      <c r="B210" s="11">
        <v>-0.14836665764830226</v>
      </c>
      <c r="C210" s="19">
        <v>-0.09930486593843213</v>
      </c>
      <c r="D210" s="12">
        <f t="shared" si="22"/>
        <v>88.18151223360181</v>
      </c>
      <c r="E210" s="12">
        <f t="shared" si="22"/>
        <v>142.35203675113337</v>
      </c>
      <c r="F210" s="12">
        <f t="shared" si="21"/>
        <v>161.4307048557166</v>
      </c>
      <c r="G210" s="20">
        <f t="shared" si="16"/>
        <v>0.004290259554963649</v>
      </c>
      <c r="H210" s="20">
        <f t="shared" si="17"/>
      </c>
    </row>
    <row r="211" spans="1:8" ht="15">
      <c r="A211" s="10">
        <v>38044</v>
      </c>
      <c r="B211" s="11">
        <v>0.07254547202630857</v>
      </c>
      <c r="C211" s="19">
        <v>1.391650099403563</v>
      </c>
      <c r="D211" s="12">
        <f t="shared" si="22"/>
        <v>88.25405770562811</v>
      </c>
      <c r="E211" s="12">
        <f t="shared" si="22"/>
        <v>143.74368685053693</v>
      </c>
      <c r="F211" s="12">
        <f t="shared" si="21"/>
        <v>162.87487577057905</v>
      </c>
      <c r="G211" s="20">
        <f aca="true" t="shared" si="23" ref="G211:G272">F210/F206-1</f>
        <v>0.0032424593225683918</v>
      </c>
      <c r="H211" s="20">
        <f aca="true" t="shared" si="24" ref="H211:H272">IF(ABS(G211)&gt;0.05,C212,"")</f>
      </c>
    </row>
    <row r="212" spans="1:8" ht="15">
      <c r="A212" s="10">
        <v>38051</v>
      </c>
      <c r="B212" s="11">
        <v>1.0411025905287419</v>
      </c>
      <c r="C212" s="19">
        <v>1.8137254901960942</v>
      </c>
      <c r="D212" s="12">
        <f t="shared" si="22"/>
        <v>89.29516029615685</v>
      </c>
      <c r="E212" s="12">
        <f t="shared" si="22"/>
        <v>145.55741234073304</v>
      </c>
      <c r="F212" s="12">
        <f t="shared" si="21"/>
        <v>163.0070564384189</v>
      </c>
      <c r="G212" s="20">
        <f t="shared" si="23"/>
        <v>0.00831750887398619</v>
      </c>
      <c r="H212" s="20">
        <f t="shared" si="24"/>
      </c>
    </row>
    <row r="213" spans="1:8" ht="15">
      <c r="A213" s="10">
        <v>38058</v>
      </c>
      <c r="B213" s="11">
        <v>-3.136939646975434</v>
      </c>
      <c r="C213" s="19">
        <v>-2.744342802118438</v>
      </c>
      <c r="D213" s="12">
        <f t="shared" si="22"/>
        <v>86.15822064918142</v>
      </c>
      <c r="E213" s="12">
        <f t="shared" si="22"/>
        <v>142.8130695386146</v>
      </c>
      <c r="F213" s="12">
        <f t="shared" si="21"/>
        <v>165.75675363598802</v>
      </c>
      <c r="G213" s="20">
        <f t="shared" si="23"/>
        <v>0.014124634331941444</v>
      </c>
      <c r="H213" s="20">
        <f t="shared" si="24"/>
      </c>
    </row>
    <row r="214" spans="1:8" ht="15">
      <c r="A214" s="10">
        <v>38065</v>
      </c>
      <c r="B214" s="11">
        <v>-0.962902808392152</v>
      </c>
      <c r="C214" s="19">
        <v>-0.5940594059405946</v>
      </c>
      <c r="D214" s="12">
        <f t="shared" si="22"/>
        <v>85.19531784078926</v>
      </c>
      <c r="E214" s="12">
        <f t="shared" si="22"/>
        <v>142.21901013267401</v>
      </c>
      <c r="F214" s="12">
        <f t="shared" si="21"/>
        <v>166.932894596918</v>
      </c>
      <c r="G214" s="20">
        <f t="shared" si="23"/>
        <v>0.027808780729584148</v>
      </c>
      <c r="H214" s="20">
        <f t="shared" si="24"/>
      </c>
    </row>
    <row r="215" spans="1:8" ht="15">
      <c r="A215" s="10">
        <v>38072</v>
      </c>
      <c r="B215" s="11">
        <v>-0.15498567283606102</v>
      </c>
      <c r="C215" s="19">
        <v>-0.8466135458167212</v>
      </c>
      <c r="D215" s="12">
        <f t="shared" si="22"/>
        <v>85.0403321679532</v>
      </c>
      <c r="E215" s="12">
        <f t="shared" si="22"/>
        <v>141.3723965868573</v>
      </c>
      <c r="F215" s="12">
        <f t="shared" si="21"/>
        <v>166.24158558982253</v>
      </c>
      <c r="G215" s="20">
        <f t="shared" si="23"/>
        <v>0.03408391077843054</v>
      </c>
      <c r="H215" s="20">
        <f t="shared" si="24"/>
      </c>
    </row>
    <row r="216" spans="1:8" ht="15">
      <c r="A216" s="10">
        <v>38079</v>
      </c>
      <c r="B216" s="11">
        <v>3.045863942385796</v>
      </c>
      <c r="C216" s="19">
        <v>1.0798593671521806</v>
      </c>
      <c r="D216" s="12">
        <f t="shared" si="22"/>
        <v>88.08619611033899</v>
      </c>
      <c r="E216" s="12">
        <f t="shared" si="22"/>
        <v>142.45225595400947</v>
      </c>
      <c r="F216" s="12">
        <f t="shared" si="21"/>
        <v>161.71915946463415</v>
      </c>
      <c r="G216" s="20">
        <f t="shared" si="23"/>
        <v>0.020670528854221493</v>
      </c>
      <c r="H216" s="20">
        <f t="shared" si="24"/>
      </c>
    </row>
    <row r="217" spans="1:8" ht="15">
      <c r="A217" s="10">
        <v>38085</v>
      </c>
      <c r="B217" s="11">
        <v>-0.218074811045621</v>
      </c>
      <c r="C217" s="19">
        <v>-0.5962732919254754</v>
      </c>
      <c r="D217" s="12">
        <f t="shared" si="22"/>
        <v>87.86812129929336</v>
      </c>
      <c r="E217" s="12">
        <f t="shared" si="22"/>
        <v>141.855982662084</v>
      </c>
      <c r="F217" s="12">
        <f t="shared" si="21"/>
        <v>161.44192064707863</v>
      </c>
      <c r="G217" s="20">
        <f t="shared" si="23"/>
        <v>-0.007900866391457817</v>
      </c>
      <c r="H217" s="20">
        <f t="shared" si="24"/>
      </c>
    </row>
    <row r="218" spans="1:8" ht="15">
      <c r="A218" s="10">
        <v>38093</v>
      </c>
      <c r="B218" s="11">
        <v>-0.41340448688691467</v>
      </c>
      <c r="C218" s="19">
        <v>-3.3491627093226617</v>
      </c>
      <c r="D218" s="12">
        <f t="shared" si="22"/>
        <v>87.45471681240645</v>
      </c>
      <c r="E218" s="12">
        <f t="shared" si="22"/>
        <v>138.50681995276133</v>
      </c>
      <c r="F218" s="12">
        <f t="shared" si="21"/>
        <v>158.37547133091005</v>
      </c>
      <c r="G218" s="20">
        <f t="shared" si="23"/>
        <v>-0.026031114233722397</v>
      </c>
      <c r="H218" s="20">
        <f t="shared" si="24"/>
      </c>
    </row>
    <row r="219" spans="1:8" ht="15">
      <c r="A219" s="10">
        <v>38100</v>
      </c>
      <c r="B219" s="11">
        <v>0.5279347088426922</v>
      </c>
      <c r="C219" s="19">
        <v>0</v>
      </c>
      <c r="D219" s="12">
        <f t="shared" si="22"/>
        <v>87.98265152124914</v>
      </c>
      <c r="E219" s="12">
        <f t="shared" si="22"/>
        <v>138.50681995276133</v>
      </c>
      <c r="F219" s="12">
        <f t="shared" si="21"/>
        <v>157.4251486604832</v>
      </c>
      <c r="G219" s="20">
        <f t="shared" si="23"/>
        <v>-0.051262654293936616</v>
      </c>
      <c r="H219" s="20">
        <f t="shared" si="24"/>
        <v>-1.5774502198086404</v>
      </c>
    </row>
    <row r="220" spans="1:8" ht="15">
      <c r="A220" s="10">
        <v>38107</v>
      </c>
      <c r="B220" s="11">
        <v>-2.9195160441872647</v>
      </c>
      <c r="C220" s="19">
        <v>-1.5774502198086404</v>
      </c>
      <c r="D220" s="12">
        <f t="shared" si="22"/>
        <v>85.06313547706188</v>
      </c>
      <c r="E220" s="12">
        <f t="shared" si="22"/>
        <v>136.9293697329527</v>
      </c>
      <c r="F220" s="12">
        <f t="shared" si="21"/>
        <v>160.97380958861675</v>
      </c>
      <c r="G220" s="20">
        <f t="shared" si="23"/>
        <v>-0.053033883778591084</v>
      </c>
      <c r="H220" s="20">
        <f t="shared" si="24"/>
        <v>-1.707829742511835</v>
      </c>
    </row>
    <row r="221" spans="1:8" ht="15">
      <c r="A221" s="10">
        <v>38114</v>
      </c>
      <c r="B221" s="11">
        <v>-0.7766639573737799</v>
      </c>
      <c r="C221" s="19">
        <v>-1.707829742511835</v>
      </c>
      <c r="D221" s="12">
        <f t="shared" si="22"/>
        <v>84.28647151968809</v>
      </c>
      <c r="E221" s="12">
        <f t="shared" si="22"/>
        <v>135.22153999044085</v>
      </c>
      <c r="F221" s="12">
        <f t="shared" si="21"/>
        <v>160.43089424956537</v>
      </c>
      <c r="G221" s="20">
        <f t="shared" si="23"/>
        <v>-0.004608915100009492</v>
      </c>
      <c r="H221" s="20">
        <f t="shared" si="24"/>
      </c>
    </row>
    <row r="222" spans="1:8" ht="15">
      <c r="A222" s="10">
        <v>38121</v>
      </c>
      <c r="B222" s="11">
        <v>-0.2730499681441678</v>
      </c>
      <c r="C222" s="19">
        <v>0.4009623095429182</v>
      </c>
      <c r="D222" s="12">
        <f t="shared" si="22"/>
        <v>84.01342155154393</v>
      </c>
      <c r="E222" s="12">
        <f t="shared" si="22"/>
        <v>135.62250229998375</v>
      </c>
      <c r="F222" s="12">
        <f t="shared" si="21"/>
        <v>161.42956660416053</v>
      </c>
      <c r="G222" s="20">
        <f t="shared" si="23"/>
        <v>-0.006262477511794651</v>
      </c>
      <c r="H222" s="20">
        <f t="shared" si="24"/>
      </c>
    </row>
    <row r="223" spans="1:8" ht="15">
      <c r="A223" s="10">
        <v>38128</v>
      </c>
      <c r="B223" s="11">
        <v>-0.19530893492745172</v>
      </c>
      <c r="C223" s="19">
        <v>1.0915867944621738</v>
      </c>
      <c r="D223" s="12">
        <f aca="true" t="shared" si="25" ref="D223:E238">+D222+B223</f>
        <v>83.81811261661647</v>
      </c>
      <c r="E223" s="12">
        <f t="shared" si="25"/>
        <v>136.7140890944459</v>
      </c>
      <c r="F223" s="12">
        <f t="shared" si="21"/>
        <v>163.1080500700073</v>
      </c>
      <c r="G223" s="20">
        <f t="shared" si="23"/>
        <v>0.019283890665551695</v>
      </c>
      <c r="H223" s="20">
        <f t="shared" si="24"/>
      </c>
    </row>
    <row r="224" spans="1:8" ht="15">
      <c r="A224" s="10">
        <v>38135</v>
      </c>
      <c r="B224" s="11">
        <v>2.479973663996504</v>
      </c>
      <c r="C224" s="19">
        <v>2.4756386621016535</v>
      </c>
      <c r="D224" s="12">
        <f t="shared" si="25"/>
        <v>86.29808628061298</v>
      </c>
      <c r="E224" s="12">
        <f t="shared" si="25"/>
        <v>139.18972775654757</v>
      </c>
      <c r="F224" s="12">
        <f t="shared" si="21"/>
        <v>161.28947205613386</v>
      </c>
      <c r="G224" s="20">
        <f t="shared" si="23"/>
        <v>0.036099069671392536</v>
      </c>
      <c r="H224" s="20">
        <f t="shared" si="24"/>
      </c>
    </row>
    <row r="225" spans="1:8" ht="15">
      <c r="A225" s="10">
        <v>38142</v>
      </c>
      <c r="B225" s="11">
        <v>0.16240139915051355</v>
      </c>
      <c r="C225" s="19">
        <v>0.07710100231304029</v>
      </c>
      <c r="D225" s="12">
        <f t="shared" si="25"/>
        <v>86.46048767976349</v>
      </c>
      <c r="E225" s="12">
        <f t="shared" si="25"/>
        <v>139.2668287588606</v>
      </c>
      <c r="F225" s="12">
        <f t="shared" si="21"/>
        <v>161.07569190990893</v>
      </c>
      <c r="G225" s="20">
        <f t="shared" si="23"/>
        <v>0.001960955439420875</v>
      </c>
      <c r="H225" s="20">
        <f t="shared" si="24"/>
      </c>
    </row>
    <row r="226" spans="1:8" ht="15">
      <c r="A226" s="10">
        <v>38148</v>
      </c>
      <c r="B226" s="11">
        <v>1.2445434298441027</v>
      </c>
      <c r="C226" s="19">
        <v>0.3595274781715396</v>
      </c>
      <c r="D226" s="12">
        <f t="shared" si="25"/>
        <v>87.70503110960759</v>
      </c>
      <c r="E226" s="12">
        <f t="shared" si="25"/>
        <v>139.62635623703216</v>
      </c>
      <c r="F226" s="12">
        <f t="shared" si="21"/>
        <v>159.1999392401297</v>
      </c>
      <c r="G226" s="20">
        <f t="shared" si="23"/>
        <v>0.004019161417504247</v>
      </c>
      <c r="H226" s="20">
        <f t="shared" si="24"/>
      </c>
    </row>
    <row r="227" spans="1:8" ht="15">
      <c r="A227" s="10">
        <v>38156</v>
      </c>
      <c r="B227" s="11">
        <v>-0.12758805775779924</v>
      </c>
      <c r="C227" s="19">
        <v>-0.87001023541452</v>
      </c>
      <c r="D227" s="12">
        <f t="shared" si="25"/>
        <v>87.57744305184978</v>
      </c>
      <c r="E227" s="12">
        <f t="shared" si="25"/>
        <v>138.75634600161763</v>
      </c>
      <c r="F227" s="12">
        <f t="shared" si="21"/>
        <v>158.4384530608728</v>
      </c>
      <c r="G227" s="20">
        <f t="shared" si="23"/>
        <v>-0.013811765780788243</v>
      </c>
      <c r="H227" s="20">
        <f t="shared" si="24"/>
      </c>
    </row>
    <row r="228" spans="1:8" ht="15">
      <c r="A228" s="10">
        <v>38163</v>
      </c>
      <c r="B228" s="11">
        <v>-0.05198146288170058</v>
      </c>
      <c r="C228" s="19">
        <v>0.49044914816727125</v>
      </c>
      <c r="D228" s="12">
        <f t="shared" si="25"/>
        <v>87.52546158896808</v>
      </c>
      <c r="E228" s="12">
        <f t="shared" si="25"/>
        <v>139.2467951497849</v>
      </c>
      <c r="F228" s="12">
        <f t="shared" si="21"/>
        <v>159.09290007941632</v>
      </c>
      <c r="G228" s="20">
        <f t="shared" si="23"/>
        <v>-0.028628856804616687</v>
      </c>
      <c r="H228" s="20">
        <f t="shared" si="24"/>
      </c>
    </row>
    <row r="229" spans="1:8" ht="15">
      <c r="A229" s="10">
        <v>38170</v>
      </c>
      <c r="B229" s="11">
        <v>-0.7977574641009122</v>
      </c>
      <c r="C229" s="19">
        <v>-0.17980991523246503</v>
      </c>
      <c r="D229" s="12">
        <f t="shared" si="25"/>
        <v>86.72770412486717</v>
      </c>
      <c r="E229" s="12">
        <f t="shared" si="25"/>
        <v>139.06698523455245</v>
      </c>
      <c r="F229" s="12">
        <f t="shared" si="21"/>
        <v>160.34897572559882</v>
      </c>
      <c r="G229" s="20">
        <f t="shared" si="23"/>
        <v>-0.013618818071107985</v>
      </c>
      <c r="H229" s="20">
        <f t="shared" si="24"/>
      </c>
    </row>
    <row r="230" spans="1:8" ht="15">
      <c r="A230" s="10">
        <v>38177</v>
      </c>
      <c r="B230" s="11">
        <v>-1.1169560504007636</v>
      </c>
      <c r="C230" s="19">
        <v>-1.1322696860524895</v>
      </c>
      <c r="D230" s="12">
        <f t="shared" si="25"/>
        <v>85.61074807446641</v>
      </c>
      <c r="E230" s="12">
        <f t="shared" si="25"/>
        <v>137.93471554849995</v>
      </c>
      <c r="F230" s="12">
        <f t="shared" si="21"/>
        <v>161.11845609446235</v>
      </c>
      <c r="G230" s="20">
        <f t="shared" si="23"/>
        <v>-0.004511644033269535</v>
      </c>
      <c r="H230" s="20">
        <f t="shared" si="24"/>
      </c>
    </row>
    <row r="231" spans="1:8" ht="15">
      <c r="A231" s="10">
        <v>38183</v>
      </c>
      <c r="B231" s="11">
        <v>-1.0262308929646413</v>
      </c>
      <c r="C231" s="19">
        <v>-0.2863092139510637</v>
      </c>
      <c r="D231" s="12">
        <f t="shared" si="25"/>
        <v>84.58451718150177</v>
      </c>
      <c r="E231" s="12">
        <f t="shared" si="25"/>
        <v>137.6484063345489</v>
      </c>
      <c r="F231" s="12">
        <f t="shared" si="21"/>
        <v>162.7347544458786</v>
      </c>
      <c r="G231" s="20">
        <f t="shared" si="23"/>
        <v>0.012050989865258988</v>
      </c>
      <c r="H231" s="20">
        <f t="shared" si="24"/>
      </c>
    </row>
    <row r="232" spans="1:8" ht="15">
      <c r="A232" s="10">
        <v>38191</v>
      </c>
      <c r="B232" s="11">
        <v>-1.3791663261878195</v>
      </c>
      <c r="C232" s="19">
        <v>0.36543983294179405</v>
      </c>
      <c r="D232" s="12">
        <f t="shared" si="25"/>
        <v>83.20535085531395</v>
      </c>
      <c r="E232" s="12">
        <f t="shared" si="25"/>
        <v>138.0138461674907</v>
      </c>
      <c r="F232" s="12">
        <f t="shared" si="21"/>
        <v>165.8713589315709</v>
      </c>
      <c r="G232" s="20">
        <f t="shared" si="23"/>
        <v>0.02711653201609554</v>
      </c>
      <c r="H232" s="20">
        <f t="shared" si="24"/>
      </c>
    </row>
    <row r="233" spans="1:8" ht="15">
      <c r="A233" s="10">
        <v>38198</v>
      </c>
      <c r="B233" s="11">
        <v>1.4288344687902743</v>
      </c>
      <c r="C233" s="19">
        <v>0.9362808842652726</v>
      </c>
      <c r="D233" s="12">
        <f t="shared" si="25"/>
        <v>84.63418532410422</v>
      </c>
      <c r="E233" s="12">
        <f t="shared" si="25"/>
        <v>138.95012705175597</v>
      </c>
      <c r="F233" s="12">
        <f t="shared" si="21"/>
        <v>164.17730792781947</v>
      </c>
      <c r="G233" s="20">
        <f t="shared" si="23"/>
        <v>0.04260692242564512</v>
      </c>
      <c r="H233" s="20">
        <f t="shared" si="24"/>
      </c>
    </row>
    <row r="234" spans="1:8" ht="15">
      <c r="A234" s="10">
        <v>38205</v>
      </c>
      <c r="B234" s="11">
        <v>-3.4264604436698987</v>
      </c>
      <c r="C234" s="19">
        <v>-1.9582581808812338</v>
      </c>
      <c r="D234" s="12">
        <f t="shared" si="25"/>
        <v>81.20772488043433</v>
      </c>
      <c r="E234" s="12">
        <f t="shared" si="25"/>
        <v>136.99186887087473</v>
      </c>
      <c r="F234" s="12">
        <f t="shared" si="21"/>
        <v>168.6931496635004</v>
      </c>
      <c r="G234" s="20">
        <f t="shared" si="23"/>
        <v>0.023875002536791978</v>
      </c>
      <c r="H234" s="20">
        <f t="shared" si="24"/>
      </c>
    </row>
    <row r="235" spans="1:8" ht="15">
      <c r="A235" s="10">
        <v>38212</v>
      </c>
      <c r="B235" s="11">
        <v>0.07800971831912751</v>
      </c>
      <c r="C235" s="19">
        <v>0.8409986859395646</v>
      </c>
      <c r="D235" s="12">
        <f t="shared" si="25"/>
        <v>81.28573459875345</v>
      </c>
      <c r="E235" s="12">
        <f t="shared" si="25"/>
        <v>137.83286755681428</v>
      </c>
      <c r="F235" s="12">
        <f t="shared" si="21"/>
        <v>169.56587553423918</v>
      </c>
      <c r="G235" s="20">
        <f t="shared" si="23"/>
        <v>0.04701319608348964</v>
      </c>
      <c r="H235" s="20">
        <f t="shared" si="24"/>
      </c>
    </row>
    <row r="236" spans="1:8" ht="15">
      <c r="A236" s="10">
        <v>38219</v>
      </c>
      <c r="B236" s="11">
        <v>3.1508264462809965</v>
      </c>
      <c r="C236" s="19">
        <v>3.466249674224664</v>
      </c>
      <c r="D236" s="12">
        <f t="shared" si="25"/>
        <v>84.43656104503445</v>
      </c>
      <c r="E236" s="12">
        <f t="shared" si="25"/>
        <v>141.29911723103893</v>
      </c>
      <c r="F236" s="12">
        <f t="shared" si="21"/>
        <v>167.3435245138379</v>
      </c>
      <c r="G236" s="20">
        <f t="shared" si="23"/>
        <v>0.0419770264294248</v>
      </c>
      <c r="H236" s="20">
        <f t="shared" si="24"/>
      </c>
    </row>
    <row r="237" spans="1:8" ht="15">
      <c r="A237" s="10">
        <v>38226</v>
      </c>
      <c r="B237" s="11">
        <v>0.8576501115309387</v>
      </c>
      <c r="C237" s="19">
        <v>1.0579345088161052</v>
      </c>
      <c r="D237" s="12">
        <f t="shared" si="25"/>
        <v>85.2942111565654</v>
      </c>
      <c r="E237" s="12">
        <f t="shared" si="25"/>
        <v>142.35705173985505</v>
      </c>
      <c r="F237" s="12">
        <f t="shared" si="21"/>
        <v>166.90118802851174</v>
      </c>
      <c r="G237" s="20">
        <f t="shared" si="23"/>
        <v>0.008875345278109847</v>
      </c>
      <c r="H237" s="20">
        <f t="shared" si="24"/>
      </c>
    </row>
    <row r="238" spans="1:8" ht="15">
      <c r="A238" s="10">
        <v>38233</v>
      </c>
      <c r="B238" s="11">
        <v>0.5289906749596174</v>
      </c>
      <c r="C238" s="19">
        <v>0.5732801595214498</v>
      </c>
      <c r="D238" s="12">
        <f t="shared" si="25"/>
        <v>85.82320183152501</v>
      </c>
      <c r="E238" s="12">
        <f t="shared" si="25"/>
        <v>142.9303318993765</v>
      </c>
      <c r="F238" s="12">
        <f t="shared" si="21"/>
        <v>166.54043294720637</v>
      </c>
      <c r="G238" s="20">
        <f t="shared" si="23"/>
        <v>0.016591087617844336</v>
      </c>
      <c r="H238" s="20">
        <f t="shared" si="24"/>
      </c>
    </row>
    <row r="239" spans="1:8" ht="15">
      <c r="A239" s="10">
        <v>38240</v>
      </c>
      <c r="B239" s="11">
        <v>0.9240052800301601</v>
      </c>
      <c r="C239" s="19">
        <v>0.5452292441139983</v>
      </c>
      <c r="D239" s="12">
        <f aca="true" t="shared" si="26" ref="D239:E254">+D238+B239</f>
        <v>86.74720711155517</v>
      </c>
      <c r="E239" s="12">
        <f t="shared" si="26"/>
        <v>143.47556114349052</v>
      </c>
      <c r="F239" s="12">
        <f t="shared" si="21"/>
        <v>165.39502068231872</v>
      </c>
      <c r="G239" s="20">
        <f t="shared" si="23"/>
        <v>-0.012761138911616454</v>
      </c>
      <c r="H239" s="20">
        <f t="shared" si="24"/>
      </c>
    </row>
    <row r="240" spans="1:8" ht="15">
      <c r="A240" s="10">
        <v>38247</v>
      </c>
      <c r="B240" s="11">
        <v>0.4119510285429451</v>
      </c>
      <c r="C240" s="19">
        <v>0.17254128666501778</v>
      </c>
      <c r="D240" s="12">
        <f t="shared" si="26"/>
        <v>87.15915814009811</v>
      </c>
      <c r="E240" s="12">
        <f t="shared" si="26"/>
        <v>143.64810243015555</v>
      </c>
      <c r="F240" s="12">
        <f t="shared" si="21"/>
        <v>164.81125505968987</v>
      </c>
      <c r="G240" s="20">
        <f t="shared" si="23"/>
        <v>-0.02459725365601806</v>
      </c>
      <c r="H240" s="20">
        <f t="shared" si="24"/>
      </c>
    </row>
    <row r="241" spans="1:8" ht="15">
      <c r="A241" s="10">
        <v>38254</v>
      </c>
      <c r="B241" s="11">
        <v>-1.6339550750963716</v>
      </c>
      <c r="C241" s="19">
        <v>-1.7224409448818978</v>
      </c>
      <c r="D241" s="12">
        <f t="shared" si="26"/>
        <v>85.52520306500175</v>
      </c>
      <c r="E241" s="12">
        <f t="shared" si="26"/>
        <v>141.92566148527365</v>
      </c>
      <c r="F241" s="12">
        <f t="shared" si="21"/>
        <v>165.9460093621828</v>
      </c>
      <c r="G241" s="20">
        <f t="shared" si="23"/>
        <v>-0.015132162786129388</v>
      </c>
      <c r="H241" s="20">
        <f t="shared" si="24"/>
      </c>
    </row>
    <row r="242" spans="1:8" ht="15">
      <c r="A242" s="10">
        <v>38261</v>
      </c>
      <c r="B242" s="11">
        <v>1.926836079307459</v>
      </c>
      <c r="C242" s="19">
        <v>2.103154732098167</v>
      </c>
      <c r="D242" s="12">
        <f t="shared" si="26"/>
        <v>87.45203914430921</v>
      </c>
      <c r="E242" s="12">
        <f t="shared" si="26"/>
        <v>144.02881621737183</v>
      </c>
      <c r="F242" s="12">
        <f t="shared" si="21"/>
        <v>164.69463448382524</v>
      </c>
      <c r="G242" s="20">
        <f t="shared" si="23"/>
        <v>-0.005723018976747984</v>
      </c>
      <c r="H242" s="20">
        <f t="shared" si="24"/>
      </c>
    </row>
    <row r="243" spans="1:8" ht="15">
      <c r="A243" s="10">
        <v>38268</v>
      </c>
      <c r="B243" s="11">
        <v>-0.8272205037560654</v>
      </c>
      <c r="C243" s="19">
        <v>0.14713094654241754</v>
      </c>
      <c r="D243" s="12">
        <f t="shared" si="26"/>
        <v>86.62481864055314</v>
      </c>
      <c r="E243" s="12">
        <f t="shared" si="26"/>
        <v>144.17594716391423</v>
      </c>
      <c r="F243" s="12">
        <f t="shared" si="21"/>
        <v>166.43722829847138</v>
      </c>
      <c r="G243" s="20">
        <f t="shared" si="23"/>
        <v>-0.01108318521044227</v>
      </c>
      <c r="H243" s="20">
        <f t="shared" si="24"/>
      </c>
    </row>
    <row r="244" spans="1:8" ht="15">
      <c r="A244" s="10">
        <v>38275</v>
      </c>
      <c r="B244" s="11">
        <v>-1.2422692355677611</v>
      </c>
      <c r="C244" s="19">
        <v>-0.36728697355534745</v>
      </c>
      <c r="D244" s="12">
        <f t="shared" si="26"/>
        <v>85.38254940498538</v>
      </c>
      <c r="E244" s="12">
        <f t="shared" si="26"/>
        <v>143.8086601903589</v>
      </c>
      <c r="F244" s="12">
        <f t="shared" si="21"/>
        <v>168.42863230546976</v>
      </c>
      <c r="G244" s="20">
        <f t="shared" si="23"/>
        <v>0.006301324017211396</v>
      </c>
      <c r="H244" s="20">
        <f t="shared" si="24"/>
      </c>
    </row>
    <row r="245" spans="1:8" ht="15">
      <c r="A245" s="10">
        <v>38282</v>
      </c>
      <c r="B245" s="11">
        <v>-1.1243457859592132</v>
      </c>
      <c r="C245" s="19">
        <v>-1.4991398377979803</v>
      </c>
      <c r="D245" s="12">
        <f t="shared" si="26"/>
        <v>84.25820361902618</v>
      </c>
      <c r="E245" s="12">
        <f t="shared" si="26"/>
        <v>142.30952035256092</v>
      </c>
      <c r="F245" s="12">
        <f t="shared" si="21"/>
        <v>168.89693138488215</v>
      </c>
      <c r="G245" s="20">
        <f t="shared" si="23"/>
        <v>0.021948605660880194</v>
      </c>
      <c r="H245" s="20">
        <f t="shared" si="24"/>
      </c>
    </row>
    <row r="246" spans="1:8" ht="15">
      <c r="A246" s="10">
        <v>38289</v>
      </c>
      <c r="B246" s="11">
        <v>3.144906638436118</v>
      </c>
      <c r="C246" s="19">
        <v>3.293413173652704</v>
      </c>
      <c r="D246" s="12">
        <f t="shared" si="26"/>
        <v>87.40311025746229</v>
      </c>
      <c r="E246" s="12">
        <f t="shared" si="26"/>
        <v>145.60293352621363</v>
      </c>
      <c r="F246" s="12">
        <f t="shared" si="21"/>
        <v>166.58781718100514</v>
      </c>
      <c r="G246" s="20">
        <f t="shared" si="23"/>
        <v>0.017782422331463765</v>
      </c>
      <c r="H246" s="20">
        <f t="shared" si="24"/>
      </c>
    </row>
    <row r="247" spans="1:8" ht="15">
      <c r="A247" s="10">
        <v>38296</v>
      </c>
      <c r="B247" s="11">
        <v>3.1826225446823564</v>
      </c>
      <c r="C247" s="19">
        <v>2.729468599033824</v>
      </c>
      <c r="D247" s="12">
        <f t="shared" si="26"/>
        <v>90.58573280214465</v>
      </c>
      <c r="E247" s="12">
        <f t="shared" si="26"/>
        <v>148.33240212524746</v>
      </c>
      <c r="F247" s="12">
        <f t="shared" si="21"/>
        <v>163.74808431393032</v>
      </c>
      <c r="G247" s="20">
        <f t="shared" si="23"/>
        <v>0.011495108526840436</v>
      </c>
      <c r="H247" s="20">
        <f t="shared" si="24"/>
      </c>
    </row>
    <row r="248" spans="1:8" ht="15">
      <c r="A248" s="10">
        <v>38303</v>
      </c>
      <c r="B248" s="11">
        <v>1.5435142389188528</v>
      </c>
      <c r="C248" s="19">
        <v>1.5753585704208817</v>
      </c>
      <c r="D248" s="12">
        <f t="shared" si="26"/>
        <v>92.12924704106351</v>
      </c>
      <c r="E248" s="12">
        <f t="shared" si="26"/>
        <v>149.90776069566834</v>
      </c>
      <c r="F248" s="12">
        <f t="shared" si="21"/>
        <v>162.71462701616568</v>
      </c>
      <c r="G248" s="20">
        <f t="shared" si="23"/>
        <v>-0.016157106267827404</v>
      </c>
      <c r="H248" s="20">
        <f t="shared" si="24"/>
      </c>
    </row>
    <row r="249" spans="1:8" ht="15">
      <c r="A249" s="10">
        <v>38310</v>
      </c>
      <c r="B249" s="11">
        <v>-1.1679066350270828</v>
      </c>
      <c r="C249" s="19">
        <v>-2.129629629629637</v>
      </c>
      <c r="D249" s="12">
        <f t="shared" si="26"/>
        <v>90.96134040603643</v>
      </c>
      <c r="E249" s="12">
        <f t="shared" si="26"/>
        <v>147.7781310660387</v>
      </c>
      <c r="F249" s="12">
        <f t="shared" si="21"/>
        <v>162.46256970970467</v>
      </c>
      <c r="G249" s="20">
        <f t="shared" si="23"/>
        <v>-0.03392537961681541</v>
      </c>
      <c r="H249" s="20">
        <f t="shared" si="24"/>
      </c>
    </row>
    <row r="250" spans="1:8" ht="15">
      <c r="A250" s="10">
        <v>38317</v>
      </c>
      <c r="B250" s="11">
        <v>1.0518310918194773</v>
      </c>
      <c r="C250" s="19">
        <v>1.182592242194902</v>
      </c>
      <c r="D250" s="12">
        <f t="shared" si="26"/>
        <v>92.01317149785591</v>
      </c>
      <c r="E250" s="12">
        <f t="shared" si="26"/>
        <v>148.9607233082336</v>
      </c>
      <c r="F250" s="12">
        <f t="shared" si="21"/>
        <v>161.89065204833713</v>
      </c>
      <c r="G250" s="20">
        <f t="shared" si="23"/>
        <v>-0.03809637997812332</v>
      </c>
      <c r="H250" s="20">
        <f t="shared" si="24"/>
      </c>
    </row>
    <row r="251" spans="1:8" ht="15">
      <c r="A251" s="10">
        <v>38324</v>
      </c>
      <c r="B251" s="11">
        <v>0.7204160148818417</v>
      </c>
      <c r="C251" s="19">
        <v>-8.789153810191674</v>
      </c>
      <c r="D251" s="12">
        <f t="shared" si="26"/>
        <v>92.73358751273776</v>
      </c>
      <c r="E251" s="12">
        <f t="shared" si="26"/>
        <v>140.17156949804195</v>
      </c>
      <c r="F251" s="12">
        <f t="shared" si="21"/>
        <v>151.15512432729744</v>
      </c>
      <c r="G251" s="20">
        <f t="shared" si="23"/>
        <v>-0.028196330392902147</v>
      </c>
      <c r="H251" s="20">
        <f t="shared" si="24"/>
      </c>
    </row>
    <row r="252" spans="1:8" ht="15">
      <c r="A252" s="10">
        <v>38331</v>
      </c>
      <c r="B252" s="11">
        <v>-0.26612490240688347</v>
      </c>
      <c r="C252" s="19">
        <v>-0.23065094823168097</v>
      </c>
      <c r="D252" s="12">
        <f t="shared" si="26"/>
        <v>92.46746261033087</v>
      </c>
      <c r="E252" s="12">
        <f t="shared" si="26"/>
        <v>139.94091854981028</v>
      </c>
      <c r="F252" s="12">
        <f t="shared" si="21"/>
        <v>151.3407144516751</v>
      </c>
      <c r="G252" s="20">
        <f t="shared" si="23"/>
        <v>-0.07690447213104634</v>
      </c>
      <c r="H252" s="20">
        <f t="shared" si="24"/>
        <v>0.07706139224248343</v>
      </c>
    </row>
    <row r="253" spans="1:8" ht="15">
      <c r="A253" s="10">
        <v>38338</v>
      </c>
      <c r="B253" s="11">
        <v>0.5218855218855234</v>
      </c>
      <c r="C253" s="19">
        <v>0.07706139224248343</v>
      </c>
      <c r="D253" s="12">
        <f t="shared" si="26"/>
        <v>92.98934813221639</v>
      </c>
      <c r="E253" s="12">
        <f t="shared" si="26"/>
        <v>140.01797994205276</v>
      </c>
      <c r="F253" s="12">
        <f t="shared" si="21"/>
        <v>150.57421387981876</v>
      </c>
      <c r="G253" s="20">
        <f t="shared" si="23"/>
        <v>-0.06990098415282964</v>
      </c>
      <c r="H253" s="20">
        <f t="shared" si="24"/>
        <v>1.7967145790554362</v>
      </c>
    </row>
    <row r="254" spans="1:8" ht="15">
      <c r="A254" s="10">
        <v>38344</v>
      </c>
      <c r="B254" s="11">
        <v>1.33394741249373</v>
      </c>
      <c r="C254" s="19">
        <v>1.7967145790554362</v>
      </c>
      <c r="D254" s="12">
        <f t="shared" si="26"/>
        <v>94.32329554471012</v>
      </c>
      <c r="E254" s="12">
        <f t="shared" si="26"/>
        <v>141.8146945211082</v>
      </c>
      <c r="F254" s="12">
        <f t="shared" si="21"/>
        <v>150.34959678003057</v>
      </c>
      <c r="G254" s="20">
        <f t="shared" si="23"/>
        <v>-0.07317596816995176</v>
      </c>
      <c r="H254" s="20">
        <f t="shared" si="24"/>
        <v>-0.1512859304084624</v>
      </c>
    </row>
    <row r="255" spans="1:8" ht="15">
      <c r="A255" s="10">
        <v>38352</v>
      </c>
      <c r="B255" s="11">
        <v>0.1479179922818208</v>
      </c>
      <c r="C255" s="19">
        <v>-0.1512859304084624</v>
      </c>
      <c r="D255" s="12">
        <f aca="true" t="shared" si="27" ref="D255:E270">+D254+B255</f>
        <v>94.47121353699194</v>
      </c>
      <c r="E255" s="12">
        <f t="shared" si="27"/>
        <v>141.66340859069976</v>
      </c>
      <c r="F255" s="12">
        <f t="shared" si="21"/>
        <v>149.95404767953875</v>
      </c>
      <c r="G255" s="20">
        <f t="shared" si="23"/>
        <v>-0.07128920121256077</v>
      </c>
      <c r="H255" s="20">
        <f t="shared" si="24"/>
        <v>-2.2222222222222254</v>
      </c>
    </row>
    <row r="256" spans="1:8" ht="15">
      <c r="A256" s="10">
        <v>38359</v>
      </c>
      <c r="B256" s="11">
        <v>-2.123077430853526</v>
      </c>
      <c r="C256" s="19">
        <v>-2.2222222222222254</v>
      </c>
      <c r="D256" s="12">
        <f t="shared" si="27"/>
        <v>92.34813610613841</v>
      </c>
      <c r="E256" s="12">
        <f t="shared" si="27"/>
        <v>139.44118636847753</v>
      </c>
      <c r="F256" s="12">
        <f t="shared" si="21"/>
        <v>150.99512805349283</v>
      </c>
      <c r="G256" s="20">
        <f t="shared" si="23"/>
        <v>-0.00794598696606541</v>
      </c>
      <c r="H256" s="20">
        <f t="shared" si="24"/>
      </c>
    </row>
    <row r="257" spans="1:8" ht="15">
      <c r="A257" s="10">
        <v>38366</v>
      </c>
      <c r="B257" s="11">
        <v>-0.1407868891155739</v>
      </c>
      <c r="C257" s="19">
        <v>-1.5495867768595128</v>
      </c>
      <c r="D257" s="12">
        <f t="shared" si="27"/>
        <v>92.20734921702284</v>
      </c>
      <c r="E257" s="12">
        <f t="shared" si="27"/>
        <v>137.89159959161802</v>
      </c>
      <c r="F257" s="12">
        <f t="shared" si="21"/>
        <v>149.54512927930608</v>
      </c>
      <c r="G257" s="20">
        <f t="shared" si="23"/>
        <v>-0.0022834991854925324</v>
      </c>
      <c r="H257" s="20">
        <f t="shared" si="24"/>
      </c>
    </row>
    <row r="258" spans="1:8" ht="15">
      <c r="A258" s="10">
        <v>38373</v>
      </c>
      <c r="B258" s="11">
        <v>-1.4056326613311798</v>
      </c>
      <c r="C258" s="19">
        <v>0.15739769150053817</v>
      </c>
      <c r="D258" s="12">
        <f t="shared" si="27"/>
        <v>90.80171655569166</v>
      </c>
      <c r="E258" s="12">
        <f t="shared" si="27"/>
        <v>138.04899728311855</v>
      </c>
      <c r="F258" s="12">
        <f t="shared" si="21"/>
        <v>152.0334664581463</v>
      </c>
      <c r="G258" s="20">
        <f t="shared" si="23"/>
        <v>-0.006834401282905245</v>
      </c>
      <c r="H258" s="20">
        <f t="shared" si="24"/>
      </c>
    </row>
    <row r="259" spans="1:8" ht="15">
      <c r="A259" s="10">
        <v>38380</v>
      </c>
      <c r="B259" s="11">
        <v>0.29883463056676884</v>
      </c>
      <c r="C259" s="19">
        <v>-0.2619172341540077</v>
      </c>
      <c r="D259" s="12">
        <f t="shared" si="27"/>
        <v>91.10055118625843</v>
      </c>
      <c r="E259" s="12">
        <f t="shared" si="27"/>
        <v>137.78708004896455</v>
      </c>
      <c r="F259" s="12">
        <f t="shared" si="21"/>
        <v>151.24725180559423</v>
      </c>
      <c r="G259" s="20">
        <f t="shared" si="23"/>
        <v>0.011199695337921867</v>
      </c>
      <c r="H259" s="20">
        <f t="shared" si="24"/>
      </c>
    </row>
    <row r="260" spans="1:8" ht="15">
      <c r="A260" s="10">
        <v>38387</v>
      </c>
      <c r="B260" s="11">
        <v>2.7036948504302716</v>
      </c>
      <c r="C260" s="19">
        <v>2.73109243697478</v>
      </c>
      <c r="D260" s="12">
        <f t="shared" si="27"/>
        <v>93.8042460366887</v>
      </c>
      <c r="E260" s="12">
        <f t="shared" si="27"/>
        <v>140.51817248593935</v>
      </c>
      <c r="F260" s="12">
        <f t="shared" si="21"/>
        <v>149.79937308059584</v>
      </c>
      <c r="G260" s="20">
        <f t="shared" si="23"/>
        <v>0.008624002793303331</v>
      </c>
      <c r="H260" s="20">
        <f t="shared" si="24"/>
      </c>
    </row>
    <row r="261" spans="1:8" ht="15">
      <c r="A261" s="10">
        <v>38394</v>
      </c>
      <c r="B261" s="11">
        <v>0.18869022385143985</v>
      </c>
      <c r="C261" s="19">
        <v>-0.3834355828220781</v>
      </c>
      <c r="D261" s="12">
        <f t="shared" si="27"/>
        <v>93.99293626054013</v>
      </c>
      <c r="E261" s="12">
        <f t="shared" si="27"/>
        <v>140.13473690311727</v>
      </c>
      <c r="F261" s="12">
        <f t="shared" si="21"/>
        <v>149.09071093882645</v>
      </c>
      <c r="G261" s="20">
        <f t="shared" si="23"/>
        <v>-0.0079191626134677</v>
      </c>
      <c r="H261" s="20">
        <f t="shared" si="24"/>
      </c>
    </row>
    <row r="262" spans="1:8" ht="15">
      <c r="A262" s="10">
        <v>38401</v>
      </c>
      <c r="B262" s="11">
        <v>-0.30780718493321757</v>
      </c>
      <c r="C262" s="19">
        <v>-2.4634334103156297</v>
      </c>
      <c r="D262" s="12">
        <f t="shared" si="27"/>
        <v>93.68512907560691</v>
      </c>
      <c r="E262" s="12">
        <f t="shared" si="27"/>
        <v>137.67130349280166</v>
      </c>
      <c r="F262" s="12">
        <f t="shared" si="21"/>
        <v>146.95107414720695</v>
      </c>
      <c r="G262" s="20">
        <f t="shared" si="23"/>
        <v>-0.003038670284144951</v>
      </c>
      <c r="H262" s="20">
        <f t="shared" si="24"/>
      </c>
    </row>
    <row r="263" spans="1:8" ht="15">
      <c r="A263" s="10">
        <v>38408</v>
      </c>
      <c r="B263" s="11">
        <v>0.8139215539410216</v>
      </c>
      <c r="C263" s="19">
        <v>0.36832412523020164</v>
      </c>
      <c r="D263" s="12">
        <f t="shared" si="27"/>
        <v>94.49905062954792</v>
      </c>
      <c r="E263" s="12">
        <f t="shared" si="27"/>
        <v>138.03962761803186</v>
      </c>
      <c r="F263" s="12">
        <f t="shared" si="21"/>
        <v>146.07514752626486</v>
      </c>
      <c r="G263" s="20">
        <f t="shared" si="23"/>
        <v>-0.03342943122551578</v>
      </c>
      <c r="H263" s="20">
        <f t="shared" si="24"/>
      </c>
    </row>
    <row r="264" spans="1:8" ht="15">
      <c r="A264" s="10">
        <v>38415</v>
      </c>
      <c r="B264" s="11">
        <v>0.8874249816323676</v>
      </c>
      <c r="C264" s="19">
        <v>1.62516382699871</v>
      </c>
      <c r="D264" s="12">
        <f t="shared" si="27"/>
        <v>95.38647561118029</v>
      </c>
      <c r="E264" s="12">
        <f t="shared" si="27"/>
        <v>139.66479144503057</v>
      </c>
      <c r="F264" s="12">
        <f t="shared" si="21"/>
        <v>146.41990968860205</v>
      </c>
      <c r="G264" s="20">
        <f t="shared" si="23"/>
        <v>-0.03419635211605265</v>
      </c>
      <c r="H264" s="20">
        <f t="shared" si="24"/>
      </c>
    </row>
    <row r="265" spans="1:8" ht="15">
      <c r="A265" s="10">
        <v>38422</v>
      </c>
      <c r="B265" s="11">
        <v>-1.8034235590613013</v>
      </c>
      <c r="C265" s="19">
        <v>-1.8828991488264224</v>
      </c>
      <c r="D265" s="12">
        <f t="shared" si="27"/>
        <v>93.58305205211899</v>
      </c>
      <c r="E265" s="12">
        <f t="shared" si="27"/>
        <v>137.78189229620415</v>
      </c>
      <c r="F265" s="12">
        <f t="shared" si="21"/>
        <v>147.22953491564863</v>
      </c>
      <c r="G265" s="20">
        <f t="shared" si="23"/>
        <v>-0.022559930141867524</v>
      </c>
      <c r="H265" s="20">
        <f t="shared" si="24"/>
      </c>
    </row>
    <row r="266" spans="1:8" ht="15">
      <c r="A266" s="10">
        <v>38429</v>
      </c>
      <c r="B266" s="11">
        <v>-0.8691087260849106</v>
      </c>
      <c r="C266" s="19">
        <v>-1.2355415352260701</v>
      </c>
      <c r="D266" s="12">
        <f t="shared" si="27"/>
        <v>92.71394332603407</v>
      </c>
      <c r="E266" s="12">
        <f t="shared" si="27"/>
        <v>136.54635076097807</v>
      </c>
      <c r="F266" s="12">
        <f t="shared" si="21"/>
        <v>147.27703931306723</v>
      </c>
      <c r="G266" s="20">
        <f t="shared" si="23"/>
        <v>-0.012483514307886523</v>
      </c>
      <c r="H266" s="20">
        <f t="shared" si="24"/>
      </c>
    </row>
    <row r="267" spans="1:8" ht="15">
      <c r="A267" s="10">
        <v>38435</v>
      </c>
      <c r="B267" s="11">
        <v>-1.5323834741310494</v>
      </c>
      <c r="C267" s="19">
        <v>-2.5818472185254127</v>
      </c>
      <c r="D267" s="12">
        <f t="shared" si="27"/>
        <v>91.18155985190302</v>
      </c>
      <c r="E267" s="12">
        <f t="shared" si="27"/>
        <v>133.96450354245266</v>
      </c>
      <c r="F267" s="12">
        <f t="shared" si="21"/>
        <v>146.92060956188692</v>
      </c>
      <c r="G267" s="20">
        <f t="shared" si="23"/>
        <v>0.0022181883851610795</v>
      </c>
      <c r="H267" s="20">
        <f t="shared" si="24"/>
      </c>
    </row>
    <row r="268" spans="1:8" ht="15">
      <c r="A268" s="10">
        <v>38443</v>
      </c>
      <c r="B268" s="11">
        <v>0.12804971743696214</v>
      </c>
      <c r="C268" s="19">
        <v>0.30054644808743536</v>
      </c>
      <c r="D268" s="12">
        <f t="shared" si="27"/>
        <v>91.30960956933998</v>
      </c>
      <c r="E268" s="12">
        <f t="shared" si="27"/>
        <v>134.2650499905401</v>
      </c>
      <c r="F268" s="12">
        <f t="shared" si="21"/>
        <v>147.04372368231407</v>
      </c>
      <c r="G268" s="20">
        <f t="shared" si="23"/>
        <v>0.005787856797954349</v>
      </c>
      <c r="H268" s="20">
        <f t="shared" si="24"/>
      </c>
    </row>
    <row r="269" spans="1:8" ht="15">
      <c r="A269" s="10">
        <v>38450</v>
      </c>
      <c r="B269" s="11">
        <v>0.7059304982437009</v>
      </c>
      <c r="C269" s="19">
        <v>0.6810133478616143</v>
      </c>
      <c r="D269" s="12">
        <f t="shared" si="27"/>
        <v>92.01554006758369</v>
      </c>
      <c r="E269" s="12">
        <f t="shared" si="27"/>
        <v>134.9460633384017</v>
      </c>
      <c r="F269" s="12">
        <f t="shared" si="21"/>
        <v>146.65573145501983</v>
      </c>
      <c r="G269" s="20">
        <f t="shared" si="23"/>
        <v>0.00426044514737578</v>
      </c>
      <c r="H269" s="20">
        <f t="shared" si="24"/>
      </c>
    </row>
    <row r="270" spans="1:8" ht="15">
      <c r="A270" s="10">
        <v>38457</v>
      </c>
      <c r="B270" s="11">
        <v>-3.2661699966136215</v>
      </c>
      <c r="C270" s="19">
        <v>-4.085497835497831</v>
      </c>
      <c r="D270" s="12">
        <f t="shared" si="27"/>
        <v>88.74937007097006</v>
      </c>
      <c r="E270" s="12">
        <f t="shared" si="27"/>
        <v>130.86056550290388</v>
      </c>
      <c r="F270" s="12">
        <f>E270/D270*100</f>
        <v>147.4495710766835</v>
      </c>
      <c r="G270" s="20">
        <f t="shared" si="23"/>
        <v>-0.0038973393548892288</v>
      </c>
      <c r="H270" s="20">
        <f t="shared" si="24"/>
      </c>
    </row>
    <row r="271" spans="1:8" ht="15">
      <c r="A271" s="10">
        <v>38464</v>
      </c>
      <c r="B271" s="11">
        <v>0.8314225201729419</v>
      </c>
      <c r="C271" s="19">
        <v>0.733427362482364</v>
      </c>
      <c r="D271" s="12">
        <f>+D270+B271</f>
        <v>89.580792591143</v>
      </c>
      <c r="E271" s="12">
        <f>+E270+C271</f>
        <v>131.59399286538624</v>
      </c>
      <c r="F271" s="12">
        <f>E271/D271*100</f>
        <v>146.8997862811912</v>
      </c>
      <c r="G271" s="20">
        <f t="shared" si="23"/>
        <v>0.0011714776751419187</v>
      </c>
      <c r="H271" s="20">
        <f t="shared" si="24"/>
      </c>
    </row>
    <row r="272" spans="1:8" ht="15">
      <c r="A272" s="10">
        <v>38471</v>
      </c>
      <c r="B272" s="11">
        <v>0.41054751241189624</v>
      </c>
      <c r="C272" s="19">
        <v>1.5401848221786585</v>
      </c>
      <c r="D272" s="12">
        <f>+D271+B272</f>
        <v>89.99134010355489</v>
      </c>
      <c r="E272" s="12">
        <f>+E271+C272</f>
        <v>133.1341776875649</v>
      </c>
      <c r="F272" s="12">
        <f>E272/D272*100</f>
        <v>147.9410991483899</v>
      </c>
      <c r="G272" s="20">
        <f t="shared" si="23"/>
        <v>-0.00014173151580165744</v>
      </c>
      <c r="H272" s="20">
        <f t="shared" si="24"/>
      </c>
    </row>
    <row r="273" spans="1:8" ht="15">
      <c r="A273" s="14"/>
      <c r="B273" s="14"/>
      <c r="C273" s="14"/>
      <c r="D273" s="14"/>
      <c r="E273" s="14"/>
      <c r="F273" s="14"/>
      <c r="G273" s="14"/>
      <c r="H273" s="14"/>
    </row>
  </sheetData>
  <sheetProtection/>
  <mergeCells count="1">
    <mergeCell ref="H10:H11"/>
  </mergeCells>
  <hyperlinks>
    <hyperlink ref="H10:H11" location="Menu!A1" tooltip="Return to Menu" display="Return to Menu"/>
  </hyperlinks>
  <printOptions/>
  <pageMargins left="0.75" right="0.75" top="1" bottom="1" header="0.5" footer="0.5"/>
  <pageSetup fitToHeight="15" fitToWidth="1" horizontalDpi="300" verticalDpi="300" orientation="portrait" scale="73" r:id="rId2"/>
  <headerFooter alignWithMargins="0">
    <oddFooter xml:space="preserve">&amp;CCopyright © 2009 McGraw-Hill/Irwin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7:G38"/>
  <sheetViews>
    <sheetView zoomScalePageLayoutView="0" workbookViewId="0" topLeftCell="A1">
      <selection activeCell="A1" sqref="A1"/>
    </sheetView>
  </sheetViews>
  <sheetFormatPr defaultColWidth="0" defaultRowHeight="12.75"/>
  <cols>
    <col min="1" max="1" width="23.57421875" style="3" customWidth="1"/>
    <col min="2" max="2" width="22.421875" style="3" customWidth="1"/>
    <col min="3" max="3" width="24.421875" style="3" customWidth="1"/>
    <col min="4" max="4" width="18.421875" style="3" customWidth="1"/>
    <col min="5" max="6" width="12.7109375" style="3" customWidth="1"/>
    <col min="7" max="7" width="16.28125" style="3" bestFit="1" customWidth="1"/>
    <col min="8" max="16384" width="12.7109375" style="3" hidden="1" customWidth="1"/>
  </cols>
  <sheetData>
    <row r="7" spans="1:2" ht="15.75" customHeight="1">
      <c r="A7" s="29" t="s">
        <v>8</v>
      </c>
      <c r="B7" s="29" t="s">
        <v>9</v>
      </c>
    </row>
    <row r="8" spans="1:7" ht="15.75" customHeight="1">
      <c r="A8" s="29"/>
      <c r="B8" s="29"/>
      <c r="G8" s="24" t="s">
        <v>1</v>
      </c>
    </row>
    <row r="9" spans="1:7" ht="15.75" customHeight="1" thickBot="1">
      <c r="A9" s="30"/>
      <c r="B9" s="30"/>
      <c r="G9" s="24"/>
    </row>
    <row r="10" spans="1:2" ht="15.75">
      <c r="A10" s="16">
        <v>36728</v>
      </c>
      <c r="B10" s="17" t="s">
        <v>22</v>
      </c>
    </row>
    <row r="11" spans="1:2" ht="15.75">
      <c r="A11" s="18">
        <v>36742</v>
      </c>
      <c r="B11" s="15" t="s">
        <v>22</v>
      </c>
    </row>
    <row r="12" spans="1:2" ht="15.75">
      <c r="A12" s="18">
        <v>36749</v>
      </c>
      <c r="B12" s="15" t="s">
        <v>23</v>
      </c>
    </row>
    <row r="13" spans="1:2" ht="15.75">
      <c r="A13" s="18">
        <v>36756</v>
      </c>
      <c r="B13" s="15" t="s">
        <v>22</v>
      </c>
    </row>
    <row r="14" spans="1:2" ht="15.75">
      <c r="A14" s="18">
        <v>36791</v>
      </c>
      <c r="B14" s="15" t="s">
        <v>22</v>
      </c>
    </row>
    <row r="15" spans="1:2" ht="15.75">
      <c r="A15" s="18">
        <v>36798</v>
      </c>
      <c r="B15" s="15" t="s">
        <v>23</v>
      </c>
    </row>
    <row r="16" spans="1:2" ht="15.75">
      <c r="A16" s="18">
        <v>36805</v>
      </c>
      <c r="B16" s="15" t="s">
        <v>23</v>
      </c>
    </row>
    <row r="17" spans="1:2" ht="15.75">
      <c r="A17" s="18">
        <v>36861</v>
      </c>
      <c r="B17" s="15" t="s">
        <v>23</v>
      </c>
    </row>
    <row r="18" spans="1:2" ht="15.75">
      <c r="A18" s="18">
        <v>36882</v>
      </c>
      <c r="B18" s="15" t="s">
        <v>23</v>
      </c>
    </row>
    <row r="19" spans="1:2" ht="15.75">
      <c r="A19" s="18">
        <v>36889</v>
      </c>
      <c r="B19" s="15" t="s">
        <v>22</v>
      </c>
    </row>
    <row r="20" spans="1:2" ht="15.75">
      <c r="A20" s="18">
        <v>36896</v>
      </c>
      <c r="B20" s="15" t="s">
        <v>23</v>
      </c>
    </row>
    <row r="21" spans="1:2" ht="15.75">
      <c r="A21" s="18">
        <v>36903</v>
      </c>
      <c r="B21" s="15" t="s">
        <v>23</v>
      </c>
    </row>
    <row r="22" spans="1:2" ht="15.75">
      <c r="A22" s="18">
        <v>36938</v>
      </c>
      <c r="B22" s="15" t="s">
        <v>23</v>
      </c>
    </row>
    <row r="23" spans="1:2" ht="15.75">
      <c r="A23" s="18">
        <v>36945</v>
      </c>
      <c r="B23" s="15" t="s">
        <v>22</v>
      </c>
    </row>
    <row r="24" spans="1:2" ht="15.75">
      <c r="A24" s="18">
        <v>36952</v>
      </c>
      <c r="B24" s="15" t="s">
        <v>23</v>
      </c>
    </row>
    <row r="25" spans="1:2" ht="15.75">
      <c r="A25" s="18">
        <v>36959</v>
      </c>
      <c r="B25" s="15" t="s">
        <v>22</v>
      </c>
    </row>
    <row r="26" spans="1:2" ht="15.75">
      <c r="A26" s="18">
        <v>36966</v>
      </c>
      <c r="B26" s="15" t="s">
        <v>23</v>
      </c>
    </row>
    <row r="27" spans="1:2" ht="15.75">
      <c r="A27" s="18">
        <v>36980</v>
      </c>
      <c r="B27" s="15" t="s">
        <v>23</v>
      </c>
    </row>
    <row r="28" spans="1:2" ht="15.75">
      <c r="A28" s="18">
        <v>37064</v>
      </c>
      <c r="B28" s="15" t="s">
        <v>23</v>
      </c>
    </row>
    <row r="29" spans="1:2" ht="15.75">
      <c r="A29" s="18">
        <v>37120</v>
      </c>
      <c r="B29" s="15" t="s">
        <v>23</v>
      </c>
    </row>
    <row r="30" spans="1:2" ht="15.75">
      <c r="A30" s="18">
        <v>37330</v>
      </c>
      <c r="B30" s="15" t="s">
        <v>22</v>
      </c>
    </row>
    <row r="31" spans="1:2" ht="15.75">
      <c r="A31" s="18">
        <v>37337</v>
      </c>
      <c r="B31" s="15" t="s">
        <v>23</v>
      </c>
    </row>
    <row r="32" spans="1:2" ht="15.75">
      <c r="A32" s="18">
        <v>37343</v>
      </c>
      <c r="B32" s="15" t="s">
        <v>22</v>
      </c>
    </row>
    <row r="33" spans="1:2" ht="15.75">
      <c r="A33" s="18">
        <v>37351</v>
      </c>
      <c r="B33" s="15" t="s">
        <v>22</v>
      </c>
    </row>
    <row r="34" spans="1:2" ht="15.75">
      <c r="A34" s="18">
        <v>37358</v>
      </c>
      <c r="B34" s="15" t="s">
        <v>23</v>
      </c>
    </row>
    <row r="35" spans="1:2" ht="15.75">
      <c r="A35" s="18">
        <v>37372</v>
      </c>
      <c r="B35" s="15" t="s">
        <v>22</v>
      </c>
    </row>
    <row r="36" spans="1:2" ht="15.75">
      <c r="A36" s="18">
        <v>37379</v>
      </c>
      <c r="B36" s="15" t="s">
        <v>23</v>
      </c>
    </row>
    <row r="37" spans="1:2" ht="15.75">
      <c r="A37" s="18">
        <v>37386</v>
      </c>
      <c r="B37" s="15" t="s">
        <v>23</v>
      </c>
    </row>
    <row r="38" spans="1:2" ht="15.75">
      <c r="A38" s="18">
        <v>37435</v>
      </c>
      <c r="B38" s="15" t="s">
        <v>23</v>
      </c>
    </row>
  </sheetData>
  <sheetProtection/>
  <mergeCells count="3">
    <mergeCell ref="G8:G9"/>
    <mergeCell ref="B7:B9"/>
    <mergeCell ref="A7:A9"/>
  </mergeCells>
  <hyperlinks>
    <hyperlink ref="G8:G9" location="Menu!A1" tooltip="Return to Menu" display="Return to Menu"/>
  </hyperlinks>
  <printOptions/>
  <pageMargins left="0.75" right="0.75" top="1" bottom="1" header="0.5" footer="0.5"/>
  <pageSetup fitToHeight="16" fitToWidth="1" horizontalDpi="300" verticalDpi="300" orientation="portrait" scale="69" r:id="rId2"/>
  <headerFooter alignWithMargins="0">
    <oddFooter xml:space="preserve">&amp;CCopyright © 2009 McGraw-Hill/Irwin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7:G24"/>
  <sheetViews>
    <sheetView zoomScalePageLayoutView="0" workbookViewId="0" topLeftCell="A1">
      <selection activeCell="A1" sqref="A1"/>
    </sheetView>
  </sheetViews>
  <sheetFormatPr defaultColWidth="0" defaultRowHeight="12.75"/>
  <cols>
    <col min="1" max="1" width="23.57421875" style="3" customWidth="1"/>
    <col min="2" max="2" width="22.421875" style="3" customWidth="1"/>
    <col min="3" max="3" width="24.421875" style="3" customWidth="1"/>
    <col min="4" max="4" width="18.421875" style="3" customWidth="1"/>
    <col min="5" max="6" width="12.7109375" style="3" customWidth="1"/>
    <col min="7" max="7" width="16.28125" style="3" customWidth="1"/>
    <col min="8" max="16384" width="12.7109375" style="3" hidden="1" customWidth="1"/>
  </cols>
  <sheetData>
    <row r="7" spans="1:2" ht="15.75" customHeight="1">
      <c r="A7" s="29" t="s">
        <v>10</v>
      </c>
      <c r="B7" s="29" t="s">
        <v>9</v>
      </c>
    </row>
    <row r="8" spans="1:7" ht="15.75" customHeight="1">
      <c r="A8" s="29"/>
      <c r="B8" s="29"/>
      <c r="G8" s="24" t="s">
        <v>1</v>
      </c>
    </row>
    <row r="9" spans="1:7" ht="15.75" thickBot="1">
      <c r="A9" s="30"/>
      <c r="B9" s="30"/>
      <c r="G9" s="24"/>
    </row>
    <row r="10" spans="1:2" ht="15.75">
      <c r="A10" s="16">
        <v>36714</v>
      </c>
      <c r="B10" s="17" t="s">
        <v>23</v>
      </c>
    </row>
    <row r="11" spans="1:2" ht="15.75">
      <c r="A11" s="18">
        <v>36721</v>
      </c>
      <c r="B11" s="15" t="s">
        <v>22</v>
      </c>
    </row>
    <row r="12" spans="1:2" ht="15.75">
      <c r="A12" s="18">
        <v>37015</v>
      </c>
      <c r="B12" s="15" t="s">
        <v>23</v>
      </c>
    </row>
    <row r="13" spans="1:2" ht="15.75">
      <c r="A13" s="18">
        <v>37022</v>
      </c>
      <c r="B13" s="15" t="s">
        <v>22</v>
      </c>
    </row>
    <row r="14" spans="1:2" ht="15.75">
      <c r="A14" s="18">
        <v>37176</v>
      </c>
      <c r="B14" s="15" t="s">
        <v>22</v>
      </c>
    </row>
    <row r="15" spans="1:2" ht="15.75">
      <c r="A15" s="18">
        <v>37197</v>
      </c>
      <c r="B15" s="15" t="s">
        <v>22</v>
      </c>
    </row>
    <row r="16" spans="1:2" ht="15.75">
      <c r="A16" s="18">
        <v>37533</v>
      </c>
      <c r="B16" s="15" t="s">
        <v>22</v>
      </c>
    </row>
    <row r="17" spans="1:2" ht="15.75">
      <c r="A17" s="18">
        <v>37540</v>
      </c>
      <c r="B17" s="15" t="s">
        <v>22</v>
      </c>
    </row>
    <row r="18" spans="1:2" ht="15.75">
      <c r="A18" s="18">
        <v>38093</v>
      </c>
      <c r="B18" s="15" t="s">
        <v>23</v>
      </c>
    </row>
    <row r="19" spans="1:2" ht="15.75">
      <c r="A19" s="18">
        <v>38100</v>
      </c>
      <c r="B19" s="15" t="s">
        <v>22</v>
      </c>
    </row>
    <row r="20" spans="1:2" ht="15.75">
      <c r="A20" s="18">
        <v>38324</v>
      </c>
      <c r="B20" s="15" t="s">
        <v>22</v>
      </c>
    </row>
    <row r="21" spans="1:2" ht="15.75">
      <c r="A21" s="18">
        <v>38331</v>
      </c>
      <c r="B21" s="15" t="s">
        <v>23</v>
      </c>
    </row>
    <row r="22" spans="1:2" ht="15.75">
      <c r="A22" s="18">
        <v>38338</v>
      </c>
      <c r="B22" s="15" t="s">
        <v>22</v>
      </c>
    </row>
    <row r="23" spans="1:2" ht="15.75">
      <c r="A23" s="18">
        <v>38344</v>
      </c>
      <c r="B23" s="15" t="s">
        <v>23</v>
      </c>
    </row>
    <row r="24" spans="1:2" ht="15.75">
      <c r="A24" s="18">
        <v>38352</v>
      </c>
      <c r="B24" s="15" t="s">
        <v>23</v>
      </c>
    </row>
  </sheetData>
  <sheetProtection/>
  <mergeCells count="3">
    <mergeCell ref="G8:G9"/>
    <mergeCell ref="A7:A9"/>
    <mergeCell ref="B7:B9"/>
  </mergeCells>
  <hyperlinks>
    <hyperlink ref="G8:G9" location="Menu!A1" tooltip="Return to Menu" display="Return to Menu"/>
  </hyperlinks>
  <printOptions/>
  <pageMargins left="0.75" right="0.75" top="1" bottom="1" header="0.5" footer="0.5"/>
  <pageSetup fitToHeight="15" fitToWidth="1" horizontalDpi="300" verticalDpi="300" orientation="portrait" scale="69" r:id="rId2"/>
  <headerFooter alignWithMargins="0">
    <oddFooter xml:space="preserve">&amp;CCopyright © 2009 McGraw-Hill/Irwin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6:G18"/>
  <sheetViews>
    <sheetView zoomScalePageLayoutView="0" workbookViewId="0" topLeftCell="A1">
      <selection activeCell="A1" sqref="A1"/>
    </sheetView>
  </sheetViews>
  <sheetFormatPr defaultColWidth="0" defaultRowHeight="12.75"/>
  <cols>
    <col min="1" max="1" width="23.57421875" style="3" customWidth="1"/>
    <col min="2" max="2" width="22.421875" style="3" customWidth="1"/>
    <col min="3" max="3" width="24.421875" style="3" customWidth="1"/>
    <col min="4" max="4" width="18.421875" style="3" customWidth="1"/>
    <col min="5" max="6" width="12.7109375" style="3" customWidth="1"/>
    <col min="7" max="7" width="16.28125" style="3" customWidth="1"/>
    <col min="8" max="16384" width="12.7109375" style="3" hidden="1" customWidth="1"/>
  </cols>
  <sheetData>
    <row r="6" spans="1:2" ht="15.75">
      <c r="A6" s="6"/>
      <c r="B6" s="5"/>
    </row>
    <row r="7" spans="1:7" ht="15.75">
      <c r="A7" s="6"/>
      <c r="B7" s="5"/>
      <c r="G7" s="24" t="s">
        <v>1</v>
      </c>
    </row>
    <row r="8" spans="1:7" ht="15.75">
      <c r="A8" s="6"/>
      <c r="B8" s="5"/>
      <c r="G8" s="24"/>
    </row>
    <row r="9" spans="1:2" ht="15.75">
      <c r="A9" s="6"/>
      <c r="B9" s="5"/>
    </row>
    <row r="10" spans="1:2" ht="15.75">
      <c r="A10" s="6"/>
      <c r="B10" s="5"/>
    </row>
    <row r="11" spans="1:2" ht="15.75">
      <c r="A11" s="6"/>
      <c r="B11" s="5"/>
    </row>
    <row r="12" spans="1:2" ht="15.75">
      <c r="A12" s="6"/>
      <c r="B12" s="5"/>
    </row>
    <row r="13" spans="1:2" ht="15.75">
      <c r="A13" s="6"/>
      <c r="B13" s="5"/>
    </row>
    <row r="14" spans="1:2" ht="15.75">
      <c r="A14" s="6"/>
      <c r="B14" s="5"/>
    </row>
    <row r="15" spans="1:2" ht="15.75">
      <c r="A15" s="6"/>
      <c r="B15" s="5"/>
    </row>
    <row r="16" spans="1:2" ht="15.75">
      <c r="A16" s="6"/>
      <c r="B16" s="5"/>
    </row>
    <row r="17" spans="1:2" ht="15.75">
      <c r="A17" s="6"/>
      <c r="B17" s="5"/>
    </row>
    <row r="18" spans="1:2" ht="15.75">
      <c r="A18" s="6"/>
      <c r="B18" s="5"/>
    </row>
  </sheetData>
  <sheetProtection/>
  <mergeCells count="1">
    <mergeCell ref="G7:G8"/>
  </mergeCells>
  <hyperlinks>
    <hyperlink ref="G7:G8" location="Menu!A1" tooltip="Return to Menu" display="Return to Menu"/>
  </hyperlinks>
  <printOptions/>
  <pageMargins left="0.75" right="0.75" top="1" bottom="1" header="0.5" footer="0.5"/>
  <pageSetup fitToHeight="1" fitToWidth="1" horizontalDpi="300" verticalDpi="300" orientation="landscape" scale="94" r:id="rId2"/>
  <headerFooter alignWithMargins="0">
    <oddFooter xml:space="preserve">&amp;CCopyright © 2009 McGraw-Hill/Irwin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Johnson</dc:creator>
  <cp:keywords/>
  <dc:description/>
  <cp:lastModifiedBy>Poornima K</cp:lastModifiedBy>
  <cp:lastPrinted>2006-08-14T21:55:16Z</cp:lastPrinted>
  <dcterms:created xsi:type="dcterms:W3CDTF">2001-01-16T18:32:07Z</dcterms:created>
  <dcterms:modified xsi:type="dcterms:W3CDTF">2013-10-21T05:28:58Z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