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08-01A" sheetId="1" r:id="rId1"/>
    <sheet name="Given P08-01A" sheetId="2" r:id="rId2"/>
    <sheet name="P08-02A" sheetId="3" r:id="rId3"/>
    <sheet name="Given P08-02A" sheetId="4" r:id="rId4"/>
  </sheets>
  <definedNames>
    <definedName name="_xlnm.Print_Area" localSheetId="2">'P08-02A'!$A$1:$H$55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C11" authorId="0">
      <text>
        <r>
          <rPr>
            <sz val="8"/>
            <rFont val="Tahoma"/>
            <family val="2"/>
          </rPr>
          <t>Enter appropriate data in yellow cells.  Your answers for "Apportioned Cost" will be verified.</t>
        </r>
      </text>
    </comment>
    <comment ref="E23" authorId="0">
      <text>
        <r>
          <rPr>
            <sz val="8"/>
            <rFont val="Tahoma"/>
            <family val="2"/>
          </rPr>
          <t>Enter appropriate data in yellow cells.  Your Credit entry will be verified.</t>
        </r>
      </text>
    </comment>
    <comment ref="A43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E21" authorId="0">
      <text>
        <r>
          <rPr>
            <sz val="8"/>
            <rFont val="Tahoma"/>
            <family val="2"/>
          </rPr>
          <t>Enter appropriate data in yellow cells.  Your answers for "Apportioned Cost" will be verified.</t>
        </r>
      </text>
    </comment>
    <comment ref="C11" authorId="0">
      <text>
        <r>
          <rPr>
            <sz val="8"/>
            <rFont val="Tahoma"/>
            <family val="2"/>
          </rPr>
          <t>Enter appropriate data in yellow cells.  Your totals will be verified.</t>
        </r>
      </text>
    </comment>
    <comment ref="F32" authorId="0">
      <text>
        <r>
          <rPr>
            <sz val="8"/>
            <rFont val="Tahoma"/>
            <family val="2"/>
          </rPr>
          <t>Enter appropriate data in yellow cells.  Your Credit entry will be verified.</t>
        </r>
      </text>
    </comment>
  </commentList>
</comments>
</file>

<file path=xl/sharedStrings.xml><?xml version="1.0" encoding="utf-8"?>
<sst xmlns="http://schemas.openxmlformats.org/spreadsheetml/2006/main" count="141" uniqueCount="92">
  <si>
    <t>Student Name:</t>
  </si>
  <si>
    <t>Class:</t>
  </si>
  <si>
    <t>Cash price for all assets purchased</t>
  </si>
  <si>
    <t>Estimated market values:</t>
  </si>
  <si>
    <t xml:space="preserve">  Building</t>
  </si>
  <si>
    <t xml:space="preserve">  Land</t>
  </si>
  <si>
    <t xml:space="preserve">  Land improvements</t>
  </si>
  <si>
    <t>Schedule</t>
  </si>
  <si>
    <t>Appraised</t>
  </si>
  <si>
    <t>Percentage</t>
  </si>
  <si>
    <t>Apportioned</t>
  </si>
  <si>
    <t xml:space="preserve">  Useful life in years</t>
  </si>
  <si>
    <t>Value</t>
  </si>
  <si>
    <t>of Total</t>
  </si>
  <si>
    <t>Cost</t>
  </si>
  <si>
    <t xml:space="preserve">  Salvage value</t>
  </si>
  <si>
    <t>Building</t>
  </si>
  <si>
    <t>Land</t>
  </si>
  <si>
    <t>Land Improvements</t>
  </si>
  <si>
    <t>Vehicles</t>
  </si>
  <si>
    <t xml:space="preserve">  </t>
  </si>
  <si>
    <t>Totals</t>
  </si>
  <si>
    <t>General Journal</t>
  </si>
  <si>
    <t>Trans.</t>
  </si>
  <si>
    <t>Date</t>
  </si>
  <si>
    <t>Account Titles</t>
  </si>
  <si>
    <t>no.</t>
  </si>
  <si>
    <t>Debit</t>
  </si>
  <si>
    <t>Credit</t>
  </si>
  <si>
    <t xml:space="preserve">  Cash</t>
  </si>
  <si>
    <t>Straight-line depreciation on building =</t>
  </si>
  <si>
    <t>Double-declining-balance</t>
  </si>
  <si>
    <t>depreciation on land improvements =</t>
  </si>
  <si>
    <t>Building:</t>
  </si>
  <si>
    <t>Land improvements useful life in years</t>
  </si>
  <si>
    <t>Part 2:</t>
  </si>
  <si>
    <t>Part 3:</t>
  </si>
  <si>
    <t>Purchase price for land and 2 buildings</t>
  </si>
  <si>
    <t>Building Two:</t>
  </si>
  <si>
    <t xml:space="preserve">  Appraised value</t>
  </si>
  <si>
    <t>Land Improvements One:</t>
  </si>
  <si>
    <t>Improvements</t>
  </si>
  <si>
    <t>Two</t>
  </si>
  <si>
    <t>Three</t>
  </si>
  <si>
    <t>One</t>
  </si>
  <si>
    <t xml:space="preserve"> Jan. 1</t>
  </si>
  <si>
    <t>Appraised value of land only</t>
  </si>
  <si>
    <t>Purchase price *</t>
  </si>
  <si>
    <t>Building Two</t>
  </si>
  <si>
    <t>Cost to demolish Building One</t>
  </si>
  <si>
    <t>Demolition</t>
  </si>
  <si>
    <t>Building Three</t>
  </si>
  <si>
    <t>Land Improvements One</t>
  </si>
  <si>
    <t>Cost to construct Building Three</t>
  </si>
  <si>
    <t>New building</t>
  </si>
  <si>
    <t>Land Improvements Two</t>
  </si>
  <si>
    <t>Building Three:</t>
  </si>
  <si>
    <t>New improvements</t>
  </si>
  <si>
    <t xml:space="preserve"> Dec. 31</t>
  </si>
  <si>
    <t xml:space="preserve">  Accumulated Depreciation, Bldg. Two</t>
  </si>
  <si>
    <t>Cost of Land Improvements Two</t>
  </si>
  <si>
    <t>Land Improvements Two:</t>
  </si>
  <si>
    <t>* Allocation of Purchase Price:</t>
  </si>
  <si>
    <t xml:space="preserve">  Accumulated Depreciation, Bldg. Three</t>
  </si>
  <si>
    <t xml:space="preserve">  Accumulated Depreciation, Land Imp. One</t>
  </si>
  <si>
    <t xml:space="preserve">  Accumulated Depreciation, Land Imp. Two</t>
  </si>
  <si>
    <t xml:space="preserve">  Vehicles (4)</t>
  </si>
  <si>
    <t>Check figures:</t>
  </si>
  <si>
    <t>(2)</t>
  </si>
  <si>
    <t>(3)</t>
  </si>
  <si>
    <t>Part 4:  Defend or refute this statement:  Accelerated depreciation</t>
  </si>
  <si>
    <t xml:space="preserve">            results in payment of less taxes of the asset's life.</t>
  </si>
  <si>
    <t>Cost of additional land grading</t>
  </si>
  <si>
    <t>(1) Land costs</t>
  </si>
  <si>
    <t xml:space="preserve">     Building 2 costs</t>
  </si>
  <si>
    <t>(3) Depr. - Land improvement 1</t>
  </si>
  <si>
    <t xml:space="preserve">     Depr. - Land improvement 2</t>
  </si>
  <si>
    <t>Jan. 1</t>
  </si>
  <si>
    <t>Depreciation Expense, Building Two</t>
  </si>
  <si>
    <t>Depreciation Expense, Building Three</t>
  </si>
  <si>
    <t>Land grading</t>
  </si>
  <si>
    <t>Depreciation Expense, Land Improvements One</t>
  </si>
  <si>
    <t>Depreciation Expense, Land Improvements Two</t>
  </si>
  <si>
    <t>XAVIER CONSTRUCTION</t>
  </si>
  <si>
    <t>To record asset purchases.</t>
  </si>
  <si>
    <t>KEONA CO.</t>
  </si>
  <si>
    <t>To record cost of plant assets.</t>
  </si>
  <si>
    <t>To record depreciation.</t>
  </si>
  <si>
    <t>Given Data P08-02A:</t>
  </si>
  <si>
    <t>Problem 08-02A</t>
  </si>
  <si>
    <t>Given Data P08-01A:</t>
  </si>
  <si>
    <t>Problem 08-01A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</si>
</sst>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&quot;$&quot;#,##0.000_);\(&quot;$&quot;#,##0.000\)"/>
    <numFmt numFmtId="174" formatCode="&quot;$&quot;#,##0.0_);\(&quot;$&quot;#,##0.0\)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9"/>
      <name val="Tahoma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9" fontId="0" fillId="0" borderId="0" xfId="0" applyNumberFormat="1" applyFont="1" applyBorder="1" applyAlignment="1" applyProtection="1">
      <alignment/>
      <protection/>
    </xf>
    <xf numFmtId="6" fontId="0" fillId="0" borderId="0" xfId="44" applyNumberFormat="1" applyFont="1" applyBorder="1" applyAlignment="1" applyProtection="1">
      <alignment/>
      <protection/>
    </xf>
    <xf numFmtId="1" fontId="0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quotePrefix="1">
      <alignment/>
    </xf>
    <xf numFmtId="1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0" fontId="0" fillId="2" borderId="10" xfId="0" applyFont="1" applyFill="1" applyBorder="1" applyAlignment="1">
      <alignment/>
    </xf>
    <xf numFmtId="0" fontId="0" fillId="2" borderId="0" xfId="0" applyFont="1" applyFill="1" applyAlignment="1" applyProtection="1">
      <alignment horizontal="left"/>
      <protection/>
    </xf>
    <xf numFmtId="5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 horizontal="centerContinuous"/>
      <protection/>
    </xf>
    <xf numFmtId="0" fontId="0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37" fontId="0" fillId="2" borderId="10" xfId="0" applyNumberFormat="1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0" fillId="2" borderId="0" xfId="0" applyFont="1" applyFill="1" applyAlignment="1" applyProtection="1">
      <alignment/>
      <protection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" fontId="0" fillId="2" borderId="0" xfId="0" applyNumberFormat="1" applyFont="1" applyFill="1" applyBorder="1" applyAlignment="1" applyProtection="1">
      <alignment/>
      <protection/>
    </xf>
    <xf numFmtId="5" fontId="0" fillId="2" borderId="0" xfId="0" applyNumberFormat="1" applyFont="1" applyFill="1" applyBorder="1" applyAlignment="1" applyProtection="1">
      <alignment/>
      <protection/>
    </xf>
    <xf numFmtId="9" fontId="0" fillId="2" borderId="0" xfId="0" applyNumberFormat="1" applyFont="1" applyFill="1" applyBorder="1" applyAlignment="1" applyProtection="1">
      <alignment/>
      <protection/>
    </xf>
    <xf numFmtId="6" fontId="0" fillId="2" borderId="0" xfId="44" applyNumberFormat="1" applyFont="1" applyFill="1" applyBorder="1" applyAlignment="1" applyProtection="1">
      <alignment/>
      <protection/>
    </xf>
    <xf numFmtId="0" fontId="4" fillId="2" borderId="0" xfId="0" applyFont="1" applyFill="1" applyAlignment="1">
      <alignment/>
    </xf>
    <xf numFmtId="6" fontId="0" fillId="2" borderId="0" xfId="0" applyNumberFormat="1" applyFont="1" applyFill="1" applyAlignment="1">
      <alignment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>
      <alignment horizontal="center"/>
    </xf>
    <xf numFmtId="37" fontId="1" fillId="2" borderId="0" xfId="0" applyNumberFormat="1" applyFont="1" applyFill="1" applyAlignment="1" applyProtection="1">
      <alignment horizontal="center"/>
      <protection/>
    </xf>
    <xf numFmtId="0" fontId="1" fillId="2" borderId="10" xfId="0" applyFont="1" applyFill="1" applyBorder="1" applyAlignment="1">
      <alignment/>
    </xf>
    <xf numFmtId="37" fontId="1" fillId="2" borderId="10" xfId="0" applyNumberFormat="1" applyFont="1" applyFill="1" applyBorder="1" applyAlignment="1" applyProtection="1">
      <alignment horizontal="center"/>
      <protection/>
    </xf>
    <xf numFmtId="5" fontId="1" fillId="2" borderId="10" xfId="0" applyNumberFormat="1" applyFont="1" applyFill="1" applyBorder="1" applyAlignment="1" applyProtection="1">
      <alignment horizontal="center"/>
      <protection/>
    </xf>
    <xf numFmtId="37" fontId="1" fillId="2" borderId="0" xfId="0" applyNumberFormat="1" applyFont="1" applyFill="1" applyAlignment="1" applyProtection="1">
      <alignment/>
      <protection/>
    </xf>
    <xf numFmtId="0" fontId="1" fillId="2" borderId="10" xfId="0" applyFont="1" applyFill="1" applyBorder="1" applyAlignment="1" applyProtection="1">
      <alignment horizontal="left"/>
      <protection/>
    </xf>
    <xf numFmtId="0" fontId="1" fillId="2" borderId="10" xfId="0" applyFont="1" applyFill="1" applyBorder="1" applyAlignment="1" applyProtection="1">
      <alignment horizontal="center"/>
      <protection/>
    </xf>
    <xf numFmtId="42" fontId="0" fillId="2" borderId="0" xfId="44" applyNumberFormat="1" applyFont="1" applyFill="1" applyBorder="1" applyAlignment="1">
      <alignment/>
    </xf>
    <xf numFmtId="42" fontId="0" fillId="2" borderId="0" xfId="42" applyNumberFormat="1" applyFont="1" applyFill="1" applyBorder="1" applyAlignment="1">
      <alignment/>
    </xf>
    <xf numFmtId="42" fontId="0" fillId="2" borderId="0" xfId="42" applyNumberFormat="1" applyFont="1" applyFill="1" applyBorder="1" applyAlignment="1" applyProtection="1">
      <alignment/>
      <protection/>
    </xf>
    <xf numFmtId="42" fontId="0" fillId="2" borderId="0" xfId="44" applyNumberFormat="1" applyFont="1" applyFill="1" applyAlignment="1">
      <alignment/>
    </xf>
    <xf numFmtId="42" fontId="0" fillId="2" borderId="0" xfId="42" applyNumberFormat="1" applyFont="1" applyFill="1" applyAlignment="1">
      <alignment/>
    </xf>
    <xf numFmtId="41" fontId="0" fillId="2" borderId="0" xfId="42" applyNumberFormat="1" applyFont="1" applyFill="1" applyBorder="1" applyAlignment="1" applyProtection="1">
      <alignment/>
      <protection/>
    </xf>
    <xf numFmtId="0" fontId="12" fillId="2" borderId="0" xfId="0" applyFont="1" applyFill="1" applyAlignment="1">
      <alignment/>
    </xf>
    <xf numFmtId="5" fontId="1" fillId="2" borderId="0" xfId="0" applyNumberFormat="1" applyFont="1" applyFill="1" applyAlignment="1" applyProtection="1">
      <alignment horizontal="center"/>
      <protection/>
    </xf>
    <xf numFmtId="41" fontId="0" fillId="2" borderId="0" xfId="42" applyNumberFormat="1" applyFont="1" applyFill="1" applyAlignment="1" applyProtection="1">
      <alignment/>
      <protection/>
    </xf>
    <xf numFmtId="41" fontId="0" fillId="2" borderId="0" xfId="0" applyNumberFormat="1" applyFont="1" applyFill="1" applyAlignment="1" applyProtection="1">
      <alignment/>
      <protection/>
    </xf>
    <xf numFmtId="42" fontId="0" fillId="2" borderId="0" xfId="0" applyNumberFormat="1" applyFont="1" applyFill="1" applyBorder="1" applyAlignment="1">
      <alignment/>
    </xf>
    <xf numFmtId="41" fontId="0" fillId="2" borderId="0" xfId="42" applyNumberFormat="1" applyFont="1" applyFill="1" applyBorder="1" applyAlignment="1">
      <alignment/>
    </xf>
    <xf numFmtId="5" fontId="0" fillId="7" borderId="11" xfId="0" applyNumberFormat="1" applyFont="1" applyFill="1" applyBorder="1" applyAlignment="1" applyProtection="1">
      <alignment/>
      <protection locked="0"/>
    </xf>
    <xf numFmtId="37" fontId="0" fillId="7" borderId="0" xfId="0" applyNumberFormat="1" applyFont="1" applyFill="1" applyAlignment="1" applyProtection="1">
      <alignment/>
      <protection locked="0"/>
    </xf>
    <xf numFmtId="37" fontId="0" fillId="7" borderId="12" xfId="0" applyNumberFormat="1" applyFont="1" applyFill="1" applyBorder="1" applyAlignment="1" applyProtection="1">
      <alignment/>
      <protection locked="0"/>
    </xf>
    <xf numFmtId="6" fontId="0" fillId="7" borderId="0" xfId="44" applyNumberFormat="1" applyFont="1" applyFill="1" applyAlignment="1" applyProtection="1">
      <alignment/>
      <protection locked="0"/>
    </xf>
    <xf numFmtId="9" fontId="0" fillId="7" borderId="13" xfId="0" applyNumberFormat="1" applyFont="1" applyFill="1" applyBorder="1" applyAlignment="1" applyProtection="1">
      <alignment/>
      <protection locked="0"/>
    </xf>
    <xf numFmtId="5" fontId="0" fillId="7" borderId="0" xfId="0" applyNumberFormat="1" applyFont="1" applyFill="1" applyAlignment="1" applyProtection="1">
      <alignment/>
      <protection locked="0"/>
    </xf>
    <xf numFmtId="9" fontId="0" fillId="7" borderId="14" xfId="0" applyNumberFormat="1" applyFont="1" applyFill="1" applyBorder="1" applyAlignment="1" applyProtection="1">
      <alignment/>
      <protection locked="0"/>
    </xf>
    <xf numFmtId="38" fontId="0" fillId="7" borderId="10" xfId="42" applyNumberFormat="1" applyFont="1" applyFill="1" applyBorder="1" applyAlignment="1" applyProtection="1">
      <alignment/>
      <protection locked="0"/>
    </xf>
    <xf numFmtId="9" fontId="0" fillId="7" borderId="15" xfId="0" applyNumberFormat="1" applyFont="1" applyFill="1" applyBorder="1" applyAlignment="1" applyProtection="1">
      <alignment/>
      <protection locked="0"/>
    </xf>
    <xf numFmtId="9" fontId="0" fillId="7" borderId="16" xfId="0" applyNumberFormat="1" applyFont="1" applyFill="1" applyBorder="1" applyAlignment="1" applyProtection="1">
      <alignment/>
      <protection locked="0"/>
    </xf>
    <xf numFmtId="6" fontId="0" fillId="7" borderId="11" xfId="44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7" fillId="16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41" fontId="0" fillId="7" borderId="0" xfId="0" applyNumberFormat="1" applyFont="1" applyFill="1" applyAlignment="1" applyProtection="1">
      <alignment/>
      <protection locked="0"/>
    </xf>
    <xf numFmtId="41" fontId="0" fillId="7" borderId="0" xfId="42" applyNumberFormat="1" applyFont="1" applyFill="1" applyAlignment="1" applyProtection="1">
      <alignment/>
      <protection locked="0"/>
    </xf>
    <xf numFmtId="41" fontId="0" fillId="7" borderId="12" xfId="42" applyNumberFormat="1" applyFont="1" applyFill="1" applyBorder="1" applyAlignment="1" applyProtection="1">
      <alignment/>
      <protection locked="0"/>
    </xf>
    <xf numFmtId="42" fontId="0" fillId="7" borderId="0" xfId="44" applyNumberFormat="1" applyFont="1" applyFill="1" applyAlignment="1" applyProtection="1">
      <alignment/>
      <protection locked="0"/>
    </xf>
    <xf numFmtId="42" fontId="0" fillId="7" borderId="0" xfId="0" applyNumberFormat="1" applyFont="1" applyFill="1" applyAlignment="1" applyProtection="1">
      <alignment/>
      <protection locked="0"/>
    </xf>
    <xf numFmtId="41" fontId="0" fillId="7" borderId="12" xfId="0" applyNumberFormat="1" applyFont="1" applyFill="1" applyBorder="1" applyAlignment="1" applyProtection="1">
      <alignment/>
      <protection locked="0"/>
    </xf>
    <xf numFmtId="41" fontId="0" fillId="7" borderId="10" xfId="0" applyNumberFormat="1" applyFont="1" applyFill="1" applyBorder="1" applyAlignment="1" applyProtection="1">
      <alignment/>
      <protection locked="0"/>
    </xf>
    <xf numFmtId="42" fontId="0" fillId="7" borderId="11" xfId="0" applyNumberFormat="1" applyFont="1" applyFill="1" applyBorder="1" applyAlignment="1" applyProtection="1">
      <alignment/>
      <protection locked="0"/>
    </xf>
    <xf numFmtId="42" fontId="0" fillId="7" borderId="11" xfId="44" applyNumberFormat="1" applyFont="1" applyFill="1" applyBorder="1" applyAlignment="1" applyProtection="1">
      <alignment/>
      <protection locked="0"/>
    </xf>
    <xf numFmtId="42" fontId="0" fillId="7" borderId="13" xfId="0" applyNumberFormat="1" applyFont="1" applyFill="1" applyBorder="1" applyAlignment="1" applyProtection="1">
      <alignment/>
      <protection locked="0"/>
    </xf>
    <xf numFmtId="42" fontId="0" fillId="7" borderId="14" xfId="0" applyNumberFormat="1" applyFont="1" applyFill="1" applyBorder="1" applyAlignment="1" applyProtection="1">
      <alignment/>
      <protection locked="0"/>
    </xf>
    <xf numFmtId="42" fontId="0" fillId="7" borderId="12" xfId="0" applyNumberFormat="1" applyFont="1" applyFill="1" applyBorder="1" applyAlignment="1" applyProtection="1">
      <alignment/>
      <protection locked="0"/>
    </xf>
    <xf numFmtId="42" fontId="0" fillId="7" borderId="12" xfId="44" applyNumberFormat="1" applyFont="1" applyFill="1" applyBorder="1" applyAlignment="1" applyProtection="1">
      <alignment/>
      <protection locked="0"/>
    </xf>
    <xf numFmtId="42" fontId="0" fillId="7" borderId="10" xfId="0" applyNumberFormat="1" applyFont="1" applyFill="1" applyBorder="1" applyAlignment="1" applyProtection="1">
      <alignment/>
      <protection locked="0"/>
    </xf>
    <xf numFmtId="42" fontId="0" fillId="7" borderId="15" xfId="0" applyNumberFormat="1" applyFont="1" applyFill="1" applyBorder="1" applyAlignment="1" applyProtection="1">
      <alignment/>
      <protection locked="0"/>
    </xf>
    <xf numFmtId="42" fontId="0" fillId="7" borderId="10" xfId="44" applyNumberFormat="1" applyFont="1" applyFill="1" applyBorder="1" applyAlignment="1" applyProtection="1">
      <alignment/>
      <protection locked="0"/>
    </xf>
    <xf numFmtId="42" fontId="0" fillId="7" borderId="16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  <protection/>
    </xf>
    <xf numFmtId="0" fontId="0" fillId="7" borderId="17" xfId="0" applyFont="1" applyFill="1" applyBorder="1" applyAlignment="1" applyProtection="1">
      <alignment/>
      <protection locked="0"/>
    </xf>
    <xf numFmtId="0" fontId="0" fillId="7" borderId="18" xfId="0" applyFont="1" applyFill="1" applyBorder="1" applyAlignment="1" applyProtection="1">
      <alignment/>
      <protection locked="0"/>
    </xf>
    <xf numFmtId="0" fontId="0" fillId="7" borderId="12" xfId="0" applyFont="1" applyFill="1" applyBorder="1" applyAlignment="1" applyProtection="1">
      <alignment/>
      <protection locked="0"/>
    </xf>
    <xf numFmtId="0" fontId="0" fillId="7" borderId="12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left"/>
      <protection/>
    </xf>
    <xf numFmtId="0" fontId="2" fillId="2" borderId="0" xfId="0" applyFont="1" applyFill="1" applyAlignment="1" applyProtection="1">
      <alignment horizontal="left"/>
      <protection/>
    </xf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zoomScalePageLayoutView="0" workbookViewId="0" topLeftCell="A1">
      <selection activeCell="D1" sqref="D1:E1"/>
    </sheetView>
  </sheetViews>
  <sheetFormatPr defaultColWidth="9.140625" defaultRowHeight="12.75"/>
  <cols>
    <col min="1" max="6" width="12.7109375" style="4" customWidth="1"/>
    <col min="7" max="7" width="2.7109375" style="4" customWidth="1"/>
    <col min="8" max="32" width="12.7109375" style="4" customWidth="1"/>
    <col min="33" max="16384" width="9.140625" style="4" customWidth="1"/>
  </cols>
  <sheetData>
    <row r="1" spans="3:5" ht="12.75">
      <c r="C1" s="2" t="s">
        <v>0</v>
      </c>
      <c r="D1" s="94"/>
      <c r="E1" s="94"/>
    </row>
    <row r="2" spans="3:5" ht="12.75">
      <c r="C2" s="2" t="s">
        <v>1</v>
      </c>
      <c r="D2" s="94"/>
      <c r="E2" s="94"/>
    </row>
    <row r="3" spans="3:5" ht="12.75">
      <c r="C3" s="3"/>
      <c r="D3" s="93" t="s">
        <v>91</v>
      </c>
      <c r="E3" s="93"/>
    </row>
    <row r="4" ht="12.75"/>
    <row r="5" spans="1:7" ht="12.75">
      <c r="A5" s="97" t="s">
        <v>83</v>
      </c>
      <c r="B5" s="97"/>
      <c r="C5" s="97"/>
      <c r="D5" s="97"/>
      <c r="E5" s="97"/>
      <c r="F5" s="28"/>
      <c r="G5" s="38"/>
    </row>
    <row r="6" spans="1:7" ht="12.75">
      <c r="A6" s="96" t="s">
        <v>7</v>
      </c>
      <c r="B6" s="96"/>
      <c r="C6" s="96"/>
      <c r="D6" s="96"/>
      <c r="E6" s="96"/>
      <c r="F6" s="28"/>
      <c r="G6" s="38"/>
    </row>
    <row r="7" spans="1:7" ht="12.75">
      <c r="A7" s="20"/>
      <c r="B7" s="20"/>
      <c r="C7" s="20"/>
      <c r="D7" s="20"/>
      <c r="E7" s="20"/>
      <c r="F7" s="28"/>
      <c r="G7" s="38"/>
    </row>
    <row r="8" spans="1:7" ht="12.75">
      <c r="A8" s="20"/>
      <c r="B8" s="20"/>
      <c r="C8" s="41"/>
      <c r="D8" s="20"/>
      <c r="E8" s="20"/>
      <c r="F8" s="28"/>
      <c r="G8" s="38"/>
    </row>
    <row r="9" spans="1:7" ht="12.75">
      <c r="A9" s="27"/>
      <c r="B9" s="27"/>
      <c r="C9" s="42" t="s">
        <v>8</v>
      </c>
      <c r="D9" s="42" t="s">
        <v>9</v>
      </c>
      <c r="E9" s="42" t="s">
        <v>10</v>
      </c>
      <c r="F9" s="15"/>
      <c r="G9" s="38"/>
    </row>
    <row r="10" spans="1:7" ht="12.75">
      <c r="A10" s="43"/>
      <c r="B10" s="43"/>
      <c r="C10" s="44" t="s">
        <v>12</v>
      </c>
      <c r="D10" s="45" t="s">
        <v>13</v>
      </c>
      <c r="E10" s="45" t="s">
        <v>14</v>
      </c>
      <c r="F10" s="15"/>
      <c r="G10" s="38"/>
    </row>
    <row r="11" spans="1:7" ht="12.75">
      <c r="A11" s="22" t="s">
        <v>16</v>
      </c>
      <c r="B11" s="22"/>
      <c r="C11" s="64"/>
      <c r="D11" s="65"/>
      <c r="E11" s="66"/>
      <c r="F11" s="33">
        <f>IF(E11="","",IF(E11=378000,"«- Correct!","«- Try again!"))</f>
      </c>
      <c r="G11" s="39"/>
    </row>
    <row r="12" spans="1:7" ht="12.75">
      <c r="A12" s="22" t="s">
        <v>17</v>
      </c>
      <c r="B12" s="22"/>
      <c r="C12" s="63"/>
      <c r="D12" s="67"/>
      <c r="E12" s="63"/>
      <c r="F12" s="33">
        <f>IF(E12="","",IF(E12=267750,"«- Correct!","«- Try again!"))</f>
      </c>
      <c r="G12" s="28"/>
    </row>
    <row r="13" spans="1:7" ht="12.75">
      <c r="A13" s="22" t="s">
        <v>18</v>
      </c>
      <c r="B13" s="22"/>
      <c r="C13" s="63"/>
      <c r="D13" s="67"/>
      <c r="E13" s="63"/>
      <c r="F13" s="33">
        <f>IF(E13="","",IF(E13=39375,"«- Correct!","«- Try again!"))</f>
      </c>
      <c r="G13" s="28"/>
    </row>
    <row r="14" spans="1:7" ht="12.75">
      <c r="A14" s="22" t="s">
        <v>19</v>
      </c>
      <c r="B14" s="22"/>
      <c r="C14" s="68"/>
      <c r="D14" s="69"/>
      <c r="E14" s="68"/>
      <c r="F14" s="33">
        <f>IF(E14="","",IF(E14=102375,"«- Correct!","«- Try again!"))</f>
      </c>
      <c r="G14" s="28"/>
    </row>
    <row r="15" spans="1:7" ht="13.5" thickBot="1">
      <c r="A15" s="22" t="s">
        <v>21</v>
      </c>
      <c r="B15" s="22"/>
      <c r="C15" s="61"/>
      <c r="D15" s="70"/>
      <c r="E15" s="71"/>
      <c r="F15" s="33">
        <f>IF(E15="","",IF(E15=787500,"«- Correct!","«- Try again!"))</f>
      </c>
      <c r="G15" s="28"/>
    </row>
    <row r="16" spans="1:7" ht="13.5" thickTop="1">
      <c r="A16" s="22"/>
      <c r="B16" s="22"/>
      <c r="C16" s="35"/>
      <c r="D16" s="36"/>
      <c r="E16" s="37"/>
      <c r="F16" s="34"/>
      <c r="G16" s="28"/>
    </row>
    <row r="17" spans="1:6" ht="12.75">
      <c r="A17" s="10"/>
      <c r="B17" s="10"/>
      <c r="C17" s="12"/>
      <c r="D17" s="13"/>
      <c r="E17" s="14"/>
      <c r="F17" s="8"/>
    </row>
    <row r="18" spans="1:7" ht="12.75">
      <c r="A18" s="97" t="s">
        <v>83</v>
      </c>
      <c r="B18" s="97"/>
      <c r="C18" s="97"/>
      <c r="D18" s="97"/>
      <c r="E18" s="97"/>
      <c r="F18" s="97"/>
      <c r="G18" s="28"/>
    </row>
    <row r="19" spans="1:7" ht="12.75">
      <c r="A19" s="97" t="s">
        <v>22</v>
      </c>
      <c r="B19" s="97"/>
      <c r="C19" s="97"/>
      <c r="D19" s="97"/>
      <c r="E19" s="97"/>
      <c r="F19" s="97"/>
      <c r="G19" s="28"/>
    </row>
    <row r="20" spans="1:7" ht="12.75">
      <c r="A20" s="20"/>
      <c r="B20" s="20"/>
      <c r="C20" s="24"/>
      <c r="D20" s="24"/>
      <c r="E20" s="20"/>
      <c r="F20" s="23"/>
      <c r="G20" s="28"/>
    </row>
    <row r="21" spans="1:7" ht="12.75">
      <c r="A21" s="27"/>
      <c r="B21" s="27"/>
      <c r="C21" s="46"/>
      <c r="D21" s="40" t="s">
        <v>23</v>
      </c>
      <c r="E21" s="46"/>
      <c r="F21" s="46"/>
      <c r="G21" s="28"/>
    </row>
    <row r="22" spans="1:7" ht="12.75">
      <c r="A22" s="47" t="s">
        <v>24</v>
      </c>
      <c r="B22" s="47"/>
      <c r="C22" s="48" t="s">
        <v>25</v>
      </c>
      <c r="D22" s="48" t="s">
        <v>26</v>
      </c>
      <c r="E22" s="48" t="s">
        <v>27</v>
      </c>
      <c r="F22" s="48" t="s">
        <v>28</v>
      </c>
      <c r="G22" s="28"/>
    </row>
    <row r="23" spans="1:7" ht="12.75">
      <c r="A23" s="22" t="s">
        <v>77</v>
      </c>
      <c r="B23" s="22"/>
      <c r="C23" s="22" t="s">
        <v>16</v>
      </c>
      <c r="D23" s="20"/>
      <c r="E23" s="62"/>
      <c r="F23" s="24"/>
      <c r="G23" s="28"/>
    </row>
    <row r="24" spans="1:7" ht="12.75">
      <c r="A24" s="26"/>
      <c r="B24" s="26"/>
      <c r="C24" s="22" t="s">
        <v>17</v>
      </c>
      <c r="D24" s="20"/>
      <c r="E24" s="63"/>
      <c r="F24" s="24"/>
      <c r="G24" s="28"/>
    </row>
    <row r="25" spans="1:7" ht="12.75">
      <c r="A25" s="26"/>
      <c r="B25" s="26"/>
      <c r="C25" s="22" t="s">
        <v>18</v>
      </c>
      <c r="D25" s="20"/>
      <c r="E25" s="63"/>
      <c r="F25" s="24"/>
      <c r="G25" s="28"/>
    </row>
    <row r="26" spans="1:7" ht="12.75">
      <c r="A26" s="26"/>
      <c r="B26" s="26"/>
      <c r="C26" s="22" t="s">
        <v>19</v>
      </c>
      <c r="D26" s="20"/>
      <c r="E26" s="62"/>
      <c r="F26" s="24"/>
      <c r="G26" s="28"/>
    </row>
    <row r="27" spans="1:7" ht="12.75">
      <c r="A27" s="26"/>
      <c r="B27" s="26"/>
      <c r="C27" s="22" t="s">
        <v>29</v>
      </c>
      <c r="D27" s="20"/>
      <c r="E27" s="24"/>
      <c r="F27" s="62"/>
      <c r="G27" s="33"/>
    </row>
    <row r="28" spans="1:7" ht="12.75">
      <c r="A28" s="20"/>
      <c r="B28" s="20"/>
      <c r="C28" s="95" t="s">
        <v>84</v>
      </c>
      <c r="D28" s="95"/>
      <c r="E28" s="95"/>
      <c r="F28" s="33">
        <f>IF(F27="","",IF(F27=787500,"Correct!","Try again!"))</f>
      </c>
      <c r="G28" s="28"/>
    </row>
    <row r="29" spans="1:7" ht="12.75">
      <c r="A29" s="20"/>
      <c r="B29" s="20"/>
      <c r="C29" s="20"/>
      <c r="D29" s="20"/>
      <c r="E29" s="24"/>
      <c r="F29" s="24"/>
      <c r="G29" s="28"/>
    </row>
    <row r="30" spans="1:6" ht="12.75">
      <c r="A30" s="9"/>
      <c r="B30" s="9"/>
      <c r="C30" s="9"/>
      <c r="D30" s="9"/>
      <c r="E30" s="11"/>
      <c r="F30" s="11"/>
    </row>
    <row r="31" spans="1:7" ht="12.75">
      <c r="A31" s="27" t="s">
        <v>35</v>
      </c>
      <c r="B31" s="27"/>
      <c r="C31" s="23"/>
      <c r="D31" s="23"/>
      <c r="E31" s="23"/>
      <c r="F31" s="34"/>
      <c r="G31" s="28"/>
    </row>
    <row r="32" spans="1:7" ht="13.5" thickBot="1">
      <c r="A32" s="22" t="s">
        <v>30</v>
      </c>
      <c r="B32" s="22"/>
      <c r="C32" s="24"/>
      <c r="D32" s="61"/>
      <c r="E32" s="33">
        <f>IF(D32="","",IF(D32=23490,"«- Correct!","«- Try again!"))</f>
      </c>
      <c r="F32" s="33"/>
      <c r="G32" s="28"/>
    </row>
    <row r="33" spans="1:7" ht="13.5" thickTop="1">
      <c r="A33" s="22"/>
      <c r="B33" s="22"/>
      <c r="C33" s="24"/>
      <c r="D33" s="24"/>
      <c r="E33" s="33"/>
      <c r="F33" s="33"/>
      <c r="G33" s="28"/>
    </row>
    <row r="34" spans="1:7" ht="12.75">
      <c r="A34" s="10"/>
      <c r="B34" s="10"/>
      <c r="C34" s="11"/>
      <c r="D34" s="11"/>
      <c r="E34" s="12"/>
      <c r="F34" s="8"/>
      <c r="G34"/>
    </row>
    <row r="35" spans="1:7" ht="12.75">
      <c r="A35" s="27" t="s">
        <v>36</v>
      </c>
      <c r="B35" s="27"/>
      <c r="C35" s="24"/>
      <c r="D35" s="24"/>
      <c r="E35" s="24"/>
      <c r="F35" s="34"/>
      <c r="G35" s="16"/>
    </row>
    <row r="36" spans="1:7" ht="12.75">
      <c r="A36" s="22" t="s">
        <v>31</v>
      </c>
      <c r="B36" s="22"/>
      <c r="C36" s="24"/>
      <c r="D36" s="24"/>
      <c r="E36" s="24"/>
      <c r="F36" s="34"/>
      <c r="G36" s="16"/>
    </row>
    <row r="37" spans="1:7" ht="13.5" thickBot="1">
      <c r="A37" s="22" t="s">
        <v>32</v>
      </c>
      <c r="B37" s="22"/>
      <c r="C37" s="24"/>
      <c r="D37" s="61"/>
      <c r="E37" s="33">
        <f>IF(D37="","",IF(D37=15750,"«- Correct!","«- Try again!"))</f>
      </c>
      <c r="F37" s="33"/>
      <c r="G37" s="16"/>
    </row>
    <row r="38" spans="1:7" ht="13.5" thickTop="1">
      <c r="A38" s="28"/>
      <c r="B38" s="28"/>
      <c r="C38" s="28"/>
      <c r="D38" s="16"/>
      <c r="E38" s="16"/>
      <c r="F38" s="16"/>
      <c r="G38" s="16"/>
    </row>
    <row r="39" spans="4:7" ht="12.75">
      <c r="D39"/>
      <c r="E39"/>
      <c r="F39"/>
      <c r="G39"/>
    </row>
    <row r="40" spans="1:7" ht="12.75">
      <c r="A40" s="28" t="s">
        <v>70</v>
      </c>
      <c r="B40" s="28"/>
      <c r="C40" s="28"/>
      <c r="D40" s="28"/>
      <c r="E40" s="28"/>
      <c r="F40" s="28"/>
      <c r="G40" s="16"/>
    </row>
    <row r="41" spans="1:7" ht="12.75">
      <c r="A41" s="28" t="s">
        <v>71</v>
      </c>
      <c r="B41" s="28"/>
      <c r="C41" s="28"/>
      <c r="D41" s="28"/>
      <c r="E41" s="28"/>
      <c r="F41" s="28"/>
      <c r="G41" s="16"/>
    </row>
    <row r="42" spans="1:7" ht="12.75">
      <c r="A42" s="28"/>
      <c r="B42" s="28"/>
      <c r="C42" s="28"/>
      <c r="D42" s="28"/>
      <c r="E42" s="28"/>
      <c r="F42" s="28"/>
      <c r="G42" s="16"/>
    </row>
    <row r="43" spans="1:7" ht="12.75">
      <c r="A43" s="99"/>
      <c r="B43" s="99"/>
      <c r="C43" s="99"/>
      <c r="D43" s="99"/>
      <c r="E43" s="99"/>
      <c r="F43" s="99"/>
      <c r="G43" s="16"/>
    </row>
    <row r="44" spans="1:7" ht="12.75">
      <c r="A44" s="99"/>
      <c r="B44" s="99"/>
      <c r="C44" s="99"/>
      <c r="D44" s="99"/>
      <c r="E44" s="99"/>
      <c r="F44" s="99"/>
      <c r="G44" s="16"/>
    </row>
    <row r="45" spans="1:7" ht="12.75">
      <c r="A45" s="99"/>
      <c r="B45" s="99"/>
      <c r="C45" s="99"/>
      <c r="D45" s="99"/>
      <c r="E45" s="99"/>
      <c r="F45" s="99"/>
      <c r="G45" s="16"/>
    </row>
    <row r="46" spans="1:7" ht="12.75">
      <c r="A46" s="101"/>
      <c r="B46" s="101"/>
      <c r="C46" s="101"/>
      <c r="D46" s="101"/>
      <c r="E46" s="101"/>
      <c r="F46" s="101"/>
      <c r="G46" s="16"/>
    </row>
    <row r="47" spans="1:7" ht="12.75">
      <c r="A47" s="101"/>
      <c r="B47" s="101"/>
      <c r="C47" s="101"/>
      <c r="D47" s="101"/>
      <c r="E47" s="101"/>
      <c r="F47" s="101"/>
      <c r="G47" s="16"/>
    </row>
    <row r="48" spans="1:7" ht="12.75">
      <c r="A48" s="101"/>
      <c r="B48" s="101"/>
      <c r="C48" s="101"/>
      <c r="D48" s="101"/>
      <c r="E48" s="101"/>
      <c r="F48" s="101"/>
      <c r="G48" s="16"/>
    </row>
    <row r="49" spans="1:7" ht="12.75">
      <c r="A49" s="101"/>
      <c r="B49" s="101"/>
      <c r="C49" s="101"/>
      <c r="D49" s="101"/>
      <c r="E49" s="101"/>
      <c r="F49" s="101"/>
      <c r="G49" s="16"/>
    </row>
    <row r="50" spans="1:7" ht="12.75">
      <c r="A50" s="101"/>
      <c r="B50" s="101"/>
      <c r="C50" s="101"/>
      <c r="D50" s="101"/>
      <c r="E50" s="101"/>
      <c r="F50" s="101"/>
      <c r="G50" s="16"/>
    </row>
    <row r="51" spans="1:7" ht="12.75">
      <c r="A51" s="100"/>
      <c r="B51" s="100"/>
      <c r="C51" s="100"/>
      <c r="D51" s="100"/>
      <c r="E51" s="100"/>
      <c r="F51" s="100"/>
      <c r="G51" s="16"/>
    </row>
    <row r="52" spans="1:7" ht="12.75">
      <c r="A52" s="98"/>
      <c r="B52" s="98"/>
      <c r="C52" s="98"/>
      <c r="D52" s="98"/>
      <c r="E52" s="98"/>
      <c r="F52" s="98"/>
      <c r="G52" s="16"/>
    </row>
    <row r="53" spans="1:7" ht="12.75">
      <c r="A53" s="16"/>
      <c r="B53" s="16"/>
      <c r="C53" s="16"/>
      <c r="D53" s="16"/>
      <c r="E53" s="16"/>
      <c r="F53" s="16"/>
      <c r="G53" s="16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80" ht="12.75">
      <c r="G80" s="5"/>
    </row>
    <row r="82" spans="5:6" ht="12.75">
      <c r="E82" s="5"/>
      <c r="F82" s="5"/>
    </row>
  </sheetData>
  <sheetProtection password="C690" sheet="1" objects="1" scenarios="1" selectLockedCells="1"/>
  <mergeCells count="18">
    <mergeCell ref="A52:F52"/>
    <mergeCell ref="A43:F43"/>
    <mergeCell ref="A44:F44"/>
    <mergeCell ref="A45:F45"/>
    <mergeCell ref="A51:F51"/>
    <mergeCell ref="A50:F50"/>
    <mergeCell ref="A49:F49"/>
    <mergeCell ref="A48:F48"/>
    <mergeCell ref="A47:F47"/>
    <mergeCell ref="A46:F46"/>
    <mergeCell ref="D3:E3"/>
    <mergeCell ref="D2:E2"/>
    <mergeCell ref="D1:E1"/>
    <mergeCell ref="C28:E28"/>
    <mergeCell ref="A6:E6"/>
    <mergeCell ref="A5:E5"/>
    <mergeCell ref="A19:F19"/>
    <mergeCell ref="A18:F18"/>
  </mergeCell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4" width="12.7109375" style="0" customWidth="1"/>
    <col min="5" max="5" width="2.7109375" style="0" customWidth="1"/>
    <col min="6" max="30" width="12.7109375" style="0" customWidth="1"/>
  </cols>
  <sheetData>
    <row r="1" spans="1:4" ht="12.75">
      <c r="A1" s="103" t="s">
        <v>90</v>
      </c>
      <c r="B1" s="103"/>
      <c r="C1" s="7"/>
      <c r="D1" s="7"/>
    </row>
    <row r="2" spans="1:4" ht="12.75">
      <c r="A2" s="6"/>
      <c r="B2" s="6"/>
      <c r="C2" s="6"/>
      <c r="D2" s="6"/>
    </row>
    <row r="3" spans="1:5" ht="12.75">
      <c r="A3" s="102" t="s">
        <v>83</v>
      </c>
      <c r="B3" s="102"/>
      <c r="C3" s="102"/>
      <c r="D3" s="102"/>
      <c r="E3" s="16"/>
    </row>
    <row r="4" spans="1:5" ht="12.75">
      <c r="A4" s="15"/>
      <c r="B4" s="15"/>
      <c r="C4" s="15"/>
      <c r="D4" s="15"/>
      <c r="E4" s="16"/>
    </row>
    <row r="5" spans="1:5" ht="12.75">
      <c r="A5" s="15" t="s">
        <v>2</v>
      </c>
      <c r="B5" s="15"/>
      <c r="C5" s="15"/>
      <c r="D5" s="49">
        <v>787500</v>
      </c>
      <c r="E5" s="16"/>
    </row>
    <row r="6" spans="1:5" ht="12.75">
      <c r="A6" s="15" t="s">
        <v>3</v>
      </c>
      <c r="B6" s="15"/>
      <c r="C6" s="15"/>
      <c r="D6" s="50"/>
      <c r="E6" s="16"/>
    </row>
    <row r="7" spans="1:5" ht="12.75">
      <c r="A7" s="15" t="s">
        <v>4</v>
      </c>
      <c r="B7" s="15"/>
      <c r="C7" s="15"/>
      <c r="D7" s="50">
        <v>408000</v>
      </c>
      <c r="E7" s="16"/>
    </row>
    <row r="8" spans="1:5" ht="12.75">
      <c r="A8" s="15" t="s">
        <v>5</v>
      </c>
      <c r="B8" s="15"/>
      <c r="C8" s="15"/>
      <c r="D8" s="50">
        <v>289000</v>
      </c>
      <c r="E8" s="16"/>
    </row>
    <row r="9" spans="1:5" ht="12.75">
      <c r="A9" s="15" t="s">
        <v>6</v>
      </c>
      <c r="B9" s="15"/>
      <c r="C9" s="15"/>
      <c r="D9" s="50">
        <v>42500</v>
      </c>
      <c r="E9" s="16"/>
    </row>
    <row r="10" spans="1:5" ht="12.75">
      <c r="A10" s="15" t="s">
        <v>66</v>
      </c>
      <c r="B10" s="15"/>
      <c r="C10" s="15"/>
      <c r="D10" s="50">
        <v>110500</v>
      </c>
      <c r="E10" s="16"/>
    </row>
    <row r="11" spans="1:5" ht="12.75">
      <c r="A11" s="18" t="s">
        <v>33</v>
      </c>
      <c r="B11" s="18"/>
      <c r="C11" s="18"/>
      <c r="D11" s="18"/>
      <c r="E11" s="16"/>
    </row>
    <row r="12" spans="1:5" ht="12.75">
      <c r="A12" s="18" t="s">
        <v>11</v>
      </c>
      <c r="B12" s="18"/>
      <c r="C12" s="18"/>
      <c r="D12" s="54">
        <v>15</v>
      </c>
      <c r="E12" s="16"/>
    </row>
    <row r="13" spans="1:5" ht="12.75">
      <c r="A13" s="18" t="s">
        <v>15</v>
      </c>
      <c r="B13" s="18"/>
      <c r="C13" s="18"/>
      <c r="D13" s="51">
        <v>25650</v>
      </c>
      <c r="E13" s="16"/>
    </row>
    <row r="14" spans="1:5" ht="12.75">
      <c r="A14" s="18" t="s">
        <v>34</v>
      </c>
      <c r="B14" s="18"/>
      <c r="C14" s="18"/>
      <c r="D14" s="54">
        <v>5</v>
      </c>
      <c r="E14" s="16"/>
    </row>
    <row r="15" spans="1:5" ht="12.75">
      <c r="A15" s="18" t="s">
        <v>20</v>
      </c>
      <c r="B15" s="18"/>
      <c r="C15" s="18"/>
      <c r="D15" s="18"/>
      <c r="E15" s="16"/>
    </row>
    <row r="16" spans="1:5" ht="12.75">
      <c r="A16" s="15" t="s">
        <v>67</v>
      </c>
      <c r="B16" s="15"/>
      <c r="C16" s="15"/>
      <c r="D16" s="15"/>
      <c r="E16" s="16"/>
    </row>
    <row r="17" spans="1:5" ht="12.75">
      <c r="A17" s="17" t="s">
        <v>68</v>
      </c>
      <c r="B17" s="17"/>
      <c r="C17" s="17"/>
      <c r="D17" s="52">
        <v>23490</v>
      </c>
      <c r="E17" s="16"/>
    </row>
    <row r="18" spans="1:5" ht="12.75">
      <c r="A18" s="17" t="s">
        <v>69</v>
      </c>
      <c r="B18" s="17"/>
      <c r="C18" s="17"/>
      <c r="D18" s="53">
        <v>15750</v>
      </c>
      <c r="E18" s="16"/>
    </row>
    <row r="19" spans="1:5" ht="12.75">
      <c r="A19" s="16"/>
      <c r="B19" s="16"/>
      <c r="C19" s="16"/>
      <c r="D19" s="16"/>
      <c r="E19" s="16"/>
    </row>
  </sheetData>
  <sheetProtection password="C690" sheet="1" objects="1" scenarios="1" selectLockedCells="1" selectUnlockedCells="1"/>
  <mergeCells count="2">
    <mergeCell ref="A3:D3"/>
    <mergeCell ref="A1:B1"/>
  </mergeCells>
  <printOptions horizontalCentered="1"/>
  <pageMargins left="0.75" right="0.75" top="1" bottom="1" header="0.5" footer="0.5"/>
  <pageSetup horizontalDpi="300" verticalDpi="300" orientation="portrait" r:id="rId1"/>
  <ignoredErrors>
    <ignoredError sqref="A17: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showGridLines="0" zoomScalePageLayoutView="0" workbookViewId="0" topLeftCell="A1">
      <selection activeCell="E1" sqref="E1:F1"/>
    </sheetView>
  </sheetViews>
  <sheetFormatPr defaultColWidth="9.140625" defaultRowHeight="12.75"/>
  <cols>
    <col min="1" max="5" width="12.7109375" style="4" customWidth="1"/>
    <col min="6" max="7" width="13.7109375" style="4" customWidth="1"/>
    <col min="8" max="35" width="12.7109375" style="4" customWidth="1"/>
    <col min="36" max="16384" width="9.140625" style="4" customWidth="1"/>
  </cols>
  <sheetData>
    <row r="1" spans="4:6" ht="12.75">
      <c r="D1" s="2" t="s">
        <v>0</v>
      </c>
      <c r="E1" s="94"/>
      <c r="F1" s="94"/>
    </row>
    <row r="2" spans="4:9" ht="12.75">
      <c r="D2" s="2" t="s">
        <v>1</v>
      </c>
      <c r="E2" s="94"/>
      <c r="F2" s="94"/>
      <c r="I2"/>
    </row>
    <row r="3" spans="4:9" ht="12.75">
      <c r="D3" s="3"/>
      <c r="E3" s="93" t="s">
        <v>89</v>
      </c>
      <c r="F3" s="93"/>
      <c r="I3"/>
    </row>
    <row r="4" ht="12.75">
      <c r="I4"/>
    </row>
    <row r="5" spans="1:9" ht="12.75">
      <c r="A5" s="105" t="s">
        <v>85</v>
      </c>
      <c r="B5" s="105"/>
      <c r="C5" s="105"/>
      <c r="D5" s="105"/>
      <c r="E5" s="105"/>
      <c r="F5" s="105"/>
      <c r="G5" s="105"/>
      <c r="H5" s="38"/>
      <c r="I5" s="1"/>
    </row>
    <row r="6" spans="1:9" ht="12.75">
      <c r="A6" s="96" t="s">
        <v>7</v>
      </c>
      <c r="B6" s="96"/>
      <c r="C6" s="96"/>
      <c r="D6" s="96"/>
      <c r="E6" s="96"/>
      <c r="F6" s="96"/>
      <c r="G6" s="96"/>
      <c r="H6" s="38"/>
      <c r="I6" s="1"/>
    </row>
    <row r="7" spans="1:9" ht="12.75">
      <c r="A7" s="19"/>
      <c r="B7" s="19"/>
      <c r="C7" s="19"/>
      <c r="D7" s="19"/>
      <c r="E7" s="19"/>
      <c r="F7" s="25"/>
      <c r="G7" s="19"/>
      <c r="H7" s="38"/>
      <c r="I7" s="1"/>
    </row>
    <row r="8" spans="1:9" ht="12.75">
      <c r="A8" s="20"/>
      <c r="B8" s="20"/>
      <c r="C8" s="55"/>
      <c r="D8" s="27"/>
      <c r="E8" s="27"/>
      <c r="F8" s="40" t="s">
        <v>17</v>
      </c>
      <c r="G8" s="40" t="s">
        <v>17</v>
      </c>
      <c r="H8" s="38"/>
      <c r="I8" s="1"/>
    </row>
    <row r="9" spans="1:9" ht="12.75">
      <c r="A9" s="24"/>
      <c r="B9" s="24"/>
      <c r="C9" s="46"/>
      <c r="D9" s="56" t="s">
        <v>16</v>
      </c>
      <c r="E9" s="56" t="s">
        <v>16</v>
      </c>
      <c r="F9" s="56" t="s">
        <v>41</v>
      </c>
      <c r="G9" s="56" t="s">
        <v>41</v>
      </c>
      <c r="H9" s="38"/>
      <c r="I9" s="1"/>
    </row>
    <row r="10" spans="1:9" ht="12.75">
      <c r="A10" s="21"/>
      <c r="B10" s="21"/>
      <c r="C10" s="44" t="s">
        <v>17</v>
      </c>
      <c r="D10" s="45" t="s">
        <v>42</v>
      </c>
      <c r="E10" s="45" t="s">
        <v>43</v>
      </c>
      <c r="F10" s="45" t="s">
        <v>44</v>
      </c>
      <c r="G10" s="45" t="s">
        <v>42</v>
      </c>
      <c r="H10" s="38"/>
      <c r="I10" s="1"/>
    </row>
    <row r="11" spans="1:9" ht="12.75">
      <c r="A11" s="22" t="s">
        <v>47</v>
      </c>
      <c r="B11" s="22"/>
      <c r="C11" s="80"/>
      <c r="D11" s="85"/>
      <c r="E11" s="80"/>
      <c r="F11" s="85"/>
      <c r="G11" s="80"/>
      <c r="H11" s="38"/>
      <c r="I11" s="1"/>
    </row>
    <row r="12" spans="1:9" ht="12.75">
      <c r="A12" s="22" t="s">
        <v>50</v>
      </c>
      <c r="B12" s="22"/>
      <c r="C12" s="81"/>
      <c r="D12" s="86"/>
      <c r="E12" s="87"/>
      <c r="F12" s="86"/>
      <c r="G12" s="87"/>
      <c r="H12" s="38"/>
      <c r="I12" s="1"/>
    </row>
    <row r="13" spans="1:8" ht="12.75">
      <c r="A13" s="22" t="s">
        <v>80</v>
      </c>
      <c r="B13" s="22"/>
      <c r="C13" s="81"/>
      <c r="D13" s="86"/>
      <c r="E13" s="87"/>
      <c r="F13" s="86"/>
      <c r="G13" s="87"/>
      <c r="H13" s="28"/>
    </row>
    <row r="14" spans="1:8" ht="12.75">
      <c r="A14" s="22" t="s">
        <v>54</v>
      </c>
      <c r="B14" s="22"/>
      <c r="C14" s="87"/>
      <c r="D14" s="86"/>
      <c r="E14" s="88"/>
      <c r="F14" s="86"/>
      <c r="G14" s="87"/>
      <c r="H14" s="28"/>
    </row>
    <row r="15" spans="1:8" ht="12.75">
      <c r="A15" s="22" t="s">
        <v>57</v>
      </c>
      <c r="B15" s="22"/>
      <c r="C15" s="89"/>
      <c r="D15" s="90"/>
      <c r="E15" s="89"/>
      <c r="F15" s="90"/>
      <c r="G15" s="91"/>
      <c r="H15" s="28"/>
    </row>
    <row r="16" spans="1:8" ht="13.5" thickBot="1">
      <c r="A16" s="22" t="s">
        <v>21</v>
      </c>
      <c r="B16" s="22"/>
      <c r="C16" s="83"/>
      <c r="D16" s="92"/>
      <c r="E16" s="83"/>
      <c r="F16" s="92"/>
      <c r="G16" s="83"/>
      <c r="H16" s="28"/>
    </row>
    <row r="17" spans="1:8" ht="13.5" thickTop="1">
      <c r="A17" s="20"/>
      <c r="B17" s="20"/>
      <c r="C17" s="32">
        <f>IF(C16="","",IF(C16=2381800,"Correct!","Try again!"))</f>
      </c>
      <c r="D17" s="32">
        <f>IF(D16="","",IF(D16=616000,"Correct!","Try again!"))</f>
      </c>
      <c r="E17" s="32">
        <f>IF(E16="","",IF(E16=2019000,"Correct!","Try again!"))</f>
      </c>
      <c r="F17" s="32">
        <f>IF(F16="","",IF(F16=392000,"Correct!","Try again!"))</f>
      </c>
      <c r="G17" s="32">
        <f>IF(G16="","",IF(G16=158000,"Correct!","Try again!"))</f>
      </c>
      <c r="H17" s="28"/>
    </row>
    <row r="18" spans="1:8" ht="12.75">
      <c r="A18" s="20"/>
      <c r="B18" s="20"/>
      <c r="C18" s="24"/>
      <c r="D18" s="24"/>
      <c r="E18" s="24"/>
      <c r="F18" s="23"/>
      <c r="G18" s="23"/>
      <c r="H18" s="28"/>
    </row>
    <row r="19" spans="1:8" ht="12.75">
      <c r="A19" s="27" t="s">
        <v>62</v>
      </c>
      <c r="B19" s="20"/>
      <c r="C19" s="24"/>
      <c r="D19" s="24"/>
      <c r="E19" s="42" t="s">
        <v>8</v>
      </c>
      <c r="F19" s="42" t="s">
        <v>9</v>
      </c>
      <c r="G19" s="42" t="s">
        <v>10</v>
      </c>
      <c r="H19" s="28"/>
    </row>
    <row r="20" spans="1:8" ht="12.75">
      <c r="A20" s="21"/>
      <c r="B20" s="21"/>
      <c r="C20" s="29"/>
      <c r="D20" s="29"/>
      <c r="E20" s="44" t="s">
        <v>12</v>
      </c>
      <c r="F20" s="45" t="s">
        <v>13</v>
      </c>
      <c r="G20" s="45" t="s">
        <v>14</v>
      </c>
      <c r="H20" s="28"/>
    </row>
    <row r="21" spans="1:8" ht="12.75">
      <c r="A21" s="22" t="s">
        <v>17</v>
      </c>
      <c r="B21" s="22"/>
      <c r="C21" s="24"/>
      <c r="D21" s="24"/>
      <c r="E21" s="79"/>
      <c r="F21" s="65"/>
      <c r="G21" s="80"/>
      <c r="H21" s="33">
        <f>IF(G21="","",IF(G21=1792000,"«- Correct!","«- Try again!"))</f>
      </c>
    </row>
    <row r="22" spans="1:8" ht="12.75">
      <c r="A22" s="22" t="s">
        <v>48</v>
      </c>
      <c r="B22" s="22"/>
      <c r="C22" s="24"/>
      <c r="D22" s="24"/>
      <c r="E22" s="81"/>
      <c r="F22" s="67"/>
      <c r="G22" s="81"/>
      <c r="H22" s="33">
        <f>IF(G22="","",IF(G22=616000,"«- Correct!","«- Try again!"))</f>
      </c>
    </row>
    <row r="23" spans="1:8" ht="12.75">
      <c r="A23" s="22" t="s">
        <v>52</v>
      </c>
      <c r="B23" s="22"/>
      <c r="C23" s="24"/>
      <c r="D23" s="24"/>
      <c r="E23" s="82"/>
      <c r="F23" s="69"/>
      <c r="G23" s="82"/>
      <c r="H23" s="33">
        <f>IF(G23="","",IF(G23=392000,"«- Correct!","«- Try again!"))</f>
      </c>
    </row>
    <row r="24" spans="1:8" ht="13.5" thickBot="1">
      <c r="A24" s="22" t="s">
        <v>21</v>
      </c>
      <c r="B24" s="22"/>
      <c r="C24" s="24"/>
      <c r="D24" s="24"/>
      <c r="E24" s="83"/>
      <c r="F24" s="70"/>
      <c r="G24" s="84"/>
      <c r="H24" s="33">
        <f>IF(G24="","",IF(G24=2800000,"«- Correct!","«- Try again!"))</f>
      </c>
    </row>
    <row r="25" spans="1:8" ht="13.5" thickTop="1">
      <c r="A25" s="28"/>
      <c r="B25" s="28"/>
      <c r="C25" s="28"/>
      <c r="D25" s="28"/>
      <c r="E25" s="28"/>
      <c r="F25" s="28"/>
      <c r="G25" s="28"/>
      <c r="H25" s="28"/>
    </row>
    <row r="26" ht="12.75"/>
    <row r="27" spans="1:9" ht="12.75">
      <c r="A27" s="105" t="s">
        <v>85</v>
      </c>
      <c r="B27" s="105"/>
      <c r="C27" s="105"/>
      <c r="D27" s="105"/>
      <c r="E27" s="105"/>
      <c r="F27" s="105"/>
      <c r="G27" s="105"/>
      <c r="H27" s="74"/>
      <c r="I27" s="72"/>
    </row>
    <row r="28" spans="1:9" ht="12.75">
      <c r="A28" s="97" t="s">
        <v>22</v>
      </c>
      <c r="B28" s="97"/>
      <c r="C28" s="97"/>
      <c r="D28" s="97"/>
      <c r="E28" s="97"/>
      <c r="F28" s="97"/>
      <c r="G28" s="97"/>
      <c r="H28" s="74"/>
      <c r="I28" s="72"/>
    </row>
    <row r="29" spans="1:9" ht="12.75">
      <c r="A29" s="20"/>
      <c r="B29" s="24"/>
      <c r="C29" s="24"/>
      <c r="D29" s="20"/>
      <c r="E29" s="23"/>
      <c r="F29" s="28"/>
      <c r="G29" s="28"/>
      <c r="H29" s="74"/>
      <c r="I29" s="72"/>
    </row>
    <row r="30" spans="1:9" ht="12.75">
      <c r="A30" s="27"/>
      <c r="B30" s="46"/>
      <c r="C30" s="40"/>
      <c r="D30" s="46"/>
      <c r="E30" s="46"/>
      <c r="F30" s="27"/>
      <c r="G30" s="27"/>
      <c r="H30" s="74"/>
      <c r="I30" s="72"/>
    </row>
    <row r="31" spans="1:9" ht="12.75">
      <c r="A31" s="48" t="s">
        <v>24</v>
      </c>
      <c r="B31" s="48" t="s">
        <v>25</v>
      </c>
      <c r="C31" s="48"/>
      <c r="D31" s="43"/>
      <c r="E31" s="43"/>
      <c r="F31" s="48" t="s">
        <v>27</v>
      </c>
      <c r="G31" s="48" t="s">
        <v>28</v>
      </c>
      <c r="H31" s="74"/>
      <c r="I31" s="72"/>
    </row>
    <row r="32" spans="1:9" ht="12.75">
      <c r="A32" s="30" t="s">
        <v>45</v>
      </c>
      <c r="B32" s="22" t="s">
        <v>17</v>
      </c>
      <c r="C32" s="20"/>
      <c r="D32" s="28"/>
      <c r="E32" s="28"/>
      <c r="F32" s="77"/>
      <c r="G32" s="57"/>
      <c r="H32" s="74"/>
      <c r="I32" s="72"/>
    </row>
    <row r="33" spans="1:9" ht="12.75">
      <c r="A33" s="20"/>
      <c r="B33" s="22" t="s">
        <v>48</v>
      </c>
      <c r="C33" s="20"/>
      <c r="D33" s="28"/>
      <c r="E33" s="28"/>
      <c r="F33" s="78"/>
      <c r="G33" s="57"/>
      <c r="H33" s="74"/>
      <c r="I33" s="72"/>
    </row>
    <row r="34" spans="1:9" ht="12.75">
      <c r="A34" s="20"/>
      <c r="B34" s="22" t="s">
        <v>51</v>
      </c>
      <c r="C34" s="20"/>
      <c r="D34" s="28"/>
      <c r="E34" s="28"/>
      <c r="F34" s="78"/>
      <c r="G34" s="57"/>
      <c r="H34" s="74"/>
      <c r="I34" s="72"/>
    </row>
    <row r="35" spans="1:9" ht="12.75">
      <c r="A35" s="20"/>
      <c r="B35" s="22" t="s">
        <v>52</v>
      </c>
      <c r="C35" s="20"/>
      <c r="D35" s="28"/>
      <c r="E35" s="28"/>
      <c r="F35" s="78"/>
      <c r="G35" s="57"/>
      <c r="H35" s="74"/>
      <c r="I35" s="72"/>
    </row>
    <row r="36" spans="1:9" ht="12.75">
      <c r="A36" s="20"/>
      <c r="B36" s="22" t="s">
        <v>55</v>
      </c>
      <c r="C36" s="20"/>
      <c r="D36" s="28"/>
      <c r="E36" s="28"/>
      <c r="F36" s="77"/>
      <c r="G36" s="57"/>
      <c r="H36" s="74"/>
      <c r="I36" s="72"/>
    </row>
    <row r="37" spans="1:9" ht="12.75">
      <c r="A37" s="20"/>
      <c r="B37" s="22" t="s">
        <v>29</v>
      </c>
      <c r="C37" s="20"/>
      <c r="D37" s="28"/>
      <c r="E37" s="28"/>
      <c r="F37" s="57"/>
      <c r="G37" s="77"/>
      <c r="H37" s="75">
        <f>IF(G37="","",IF(G37=5566800,"«- Correct!","«- Try again!"))</f>
      </c>
      <c r="I37" s="73"/>
    </row>
    <row r="38" spans="1:9" ht="12.75">
      <c r="A38" s="20"/>
      <c r="B38" s="104" t="s">
        <v>86</v>
      </c>
      <c r="C38" s="104"/>
      <c r="D38" s="104"/>
      <c r="E38" s="104"/>
      <c r="F38" s="57"/>
      <c r="G38" s="57"/>
      <c r="H38" s="75"/>
      <c r="I38" s="73"/>
    </row>
    <row r="39" spans="1:9" ht="12.75">
      <c r="A39" s="20"/>
      <c r="B39" s="22"/>
      <c r="C39" s="20"/>
      <c r="D39" s="28"/>
      <c r="E39" s="28"/>
      <c r="F39" s="57"/>
      <c r="G39" s="57"/>
      <c r="H39" s="75"/>
      <c r="I39" s="73"/>
    </row>
    <row r="40" spans="1:9" ht="12.75">
      <c r="A40" s="30" t="s">
        <v>58</v>
      </c>
      <c r="B40" s="22" t="s">
        <v>78</v>
      </c>
      <c r="C40" s="20"/>
      <c r="D40" s="28"/>
      <c r="E40" s="28"/>
      <c r="F40" s="76"/>
      <c r="G40" s="58"/>
      <c r="H40" s="74"/>
      <c r="I40" s="72"/>
    </row>
    <row r="41" spans="1:9" ht="12.75">
      <c r="A41" s="20"/>
      <c r="B41" s="22" t="s">
        <v>59</v>
      </c>
      <c r="C41" s="20"/>
      <c r="D41" s="28"/>
      <c r="E41" s="28"/>
      <c r="F41" s="58"/>
      <c r="G41" s="76"/>
      <c r="H41" s="75">
        <f>IF(G41="","",IF(G41=26800,"«- Correct!","«- Try again!"))</f>
      </c>
      <c r="I41" s="73"/>
    </row>
    <row r="42" spans="1:9" ht="12.75">
      <c r="A42" s="20"/>
      <c r="B42" s="104" t="s">
        <v>87</v>
      </c>
      <c r="C42" s="104"/>
      <c r="D42" s="104"/>
      <c r="E42" s="104"/>
      <c r="F42" s="58"/>
      <c r="G42" s="57"/>
      <c r="H42" s="75"/>
      <c r="I42" s="73"/>
    </row>
    <row r="43" spans="1:9" ht="12.75">
      <c r="A43" s="20"/>
      <c r="B43" s="22"/>
      <c r="C43" s="20"/>
      <c r="D43" s="28"/>
      <c r="E43" s="28"/>
      <c r="F43" s="58"/>
      <c r="G43" s="57"/>
      <c r="H43" s="75"/>
      <c r="I43" s="73"/>
    </row>
    <row r="44" spans="1:9" ht="12.75">
      <c r="A44" s="31">
        <v>31</v>
      </c>
      <c r="B44" s="22" t="s">
        <v>79</v>
      </c>
      <c r="C44" s="20"/>
      <c r="D44" s="28"/>
      <c r="E44" s="28"/>
      <c r="F44" s="76"/>
      <c r="G44" s="58"/>
      <c r="H44" s="74"/>
      <c r="I44" s="72"/>
    </row>
    <row r="45" spans="1:9" ht="12.75">
      <c r="A45" s="20"/>
      <c r="B45" s="22" t="s">
        <v>63</v>
      </c>
      <c r="C45" s="20"/>
      <c r="D45" s="28"/>
      <c r="E45" s="28"/>
      <c r="F45" s="58"/>
      <c r="G45" s="76"/>
      <c r="H45" s="75">
        <f>IF(G45="","",IF(G45=65156,"«- Correct!","«- Try again!"))</f>
      </c>
      <c r="I45" s="73"/>
    </row>
    <row r="46" spans="1:9" ht="12.75">
      <c r="A46" s="20"/>
      <c r="B46" s="104" t="s">
        <v>87</v>
      </c>
      <c r="C46" s="104"/>
      <c r="D46" s="104"/>
      <c r="E46" s="104"/>
      <c r="F46" s="58"/>
      <c r="G46" s="57"/>
      <c r="H46" s="75"/>
      <c r="I46" s="73"/>
    </row>
    <row r="47" spans="1:9" ht="12.75">
      <c r="A47" s="20"/>
      <c r="B47" s="22"/>
      <c r="C47" s="20"/>
      <c r="D47" s="28"/>
      <c r="E47" s="28"/>
      <c r="F47" s="58"/>
      <c r="G47" s="57"/>
      <c r="H47" s="75"/>
      <c r="I47" s="73"/>
    </row>
    <row r="48" spans="1:9" ht="12.75">
      <c r="A48" s="31">
        <v>31</v>
      </c>
      <c r="B48" s="22" t="s">
        <v>81</v>
      </c>
      <c r="C48" s="20"/>
      <c r="D48" s="28"/>
      <c r="E48" s="28"/>
      <c r="F48" s="76"/>
      <c r="G48" s="58"/>
      <c r="H48" s="74"/>
      <c r="I48" s="72"/>
    </row>
    <row r="49" spans="1:9" ht="12.75">
      <c r="A49" s="20"/>
      <c r="B49" s="22" t="s">
        <v>64</v>
      </c>
      <c r="C49" s="20"/>
      <c r="D49" s="28"/>
      <c r="E49" s="28"/>
      <c r="F49" s="58"/>
      <c r="G49" s="76"/>
      <c r="H49" s="75">
        <f>IF(G49="","",IF(G49=28000,"«- Correct!","«- Try again!"))</f>
      </c>
      <c r="I49" s="73"/>
    </row>
    <row r="50" spans="1:9" ht="12.75">
      <c r="A50" s="20"/>
      <c r="B50" s="104" t="s">
        <v>87</v>
      </c>
      <c r="C50" s="104"/>
      <c r="D50" s="104"/>
      <c r="E50" s="104"/>
      <c r="F50" s="58"/>
      <c r="G50" s="57"/>
      <c r="H50" s="75"/>
      <c r="I50" s="73"/>
    </row>
    <row r="51" spans="1:9" ht="12.75">
      <c r="A51" s="20"/>
      <c r="B51" s="22"/>
      <c r="C51" s="20"/>
      <c r="D51" s="28"/>
      <c r="E51" s="28"/>
      <c r="F51" s="58"/>
      <c r="G51" s="57"/>
      <c r="H51" s="75"/>
      <c r="I51" s="73"/>
    </row>
    <row r="52" spans="1:9" ht="12.75">
      <c r="A52" s="31">
        <v>31</v>
      </c>
      <c r="B52" s="22" t="s">
        <v>82</v>
      </c>
      <c r="C52" s="20"/>
      <c r="D52" s="28"/>
      <c r="E52" s="28"/>
      <c r="F52" s="76"/>
      <c r="G52" s="58"/>
      <c r="H52" s="74"/>
      <c r="I52" s="72"/>
    </row>
    <row r="53" spans="1:9" ht="12.75">
      <c r="A53" s="20"/>
      <c r="B53" s="22" t="s">
        <v>65</v>
      </c>
      <c r="C53" s="20"/>
      <c r="D53" s="28"/>
      <c r="E53" s="28"/>
      <c r="F53" s="58"/>
      <c r="G53" s="76"/>
      <c r="H53" s="75">
        <f>IF(G53="","",IF(G53=7900,"«- Correct!","«- Try again!"))</f>
      </c>
      <c r="I53" s="73"/>
    </row>
    <row r="54" spans="1:9" ht="12.75">
      <c r="A54" s="16"/>
      <c r="B54" s="104" t="s">
        <v>87</v>
      </c>
      <c r="C54" s="104"/>
      <c r="D54" s="104"/>
      <c r="E54" s="104"/>
      <c r="F54" s="16"/>
      <c r="G54" s="16"/>
      <c r="H54" s="74"/>
      <c r="I54" s="72"/>
    </row>
    <row r="55" spans="1:9" ht="12.75">
      <c r="A55" s="16"/>
      <c r="B55" s="16"/>
      <c r="C55" s="16"/>
      <c r="D55" s="16"/>
      <c r="E55" s="16"/>
      <c r="F55" s="16"/>
      <c r="G55" s="16"/>
      <c r="H55" s="74"/>
      <c r="I55" s="72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81" ht="12.75">
      <c r="G81" s="5"/>
    </row>
    <row r="83" spans="5:6" ht="12.75">
      <c r="E83" s="5"/>
      <c r="F83" s="5"/>
    </row>
  </sheetData>
  <sheetProtection password="C690" sheet="1" objects="1" scenarios="1" selectLockedCells="1"/>
  <mergeCells count="12">
    <mergeCell ref="E1:F1"/>
    <mergeCell ref="B38:E38"/>
    <mergeCell ref="A6:G6"/>
    <mergeCell ref="A5:G5"/>
    <mergeCell ref="A28:G28"/>
    <mergeCell ref="A27:G27"/>
    <mergeCell ref="E3:F3"/>
    <mergeCell ref="E2:F2"/>
    <mergeCell ref="B54:E54"/>
    <mergeCell ref="B42:E42"/>
    <mergeCell ref="B46:E46"/>
    <mergeCell ref="B50:E50"/>
  </mergeCell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4" width="12.7109375" style="0" customWidth="1"/>
    <col min="5" max="5" width="2.7109375" style="0" customWidth="1"/>
    <col min="6" max="20" width="12.7109375" style="0" customWidth="1"/>
  </cols>
  <sheetData>
    <row r="1" spans="1:4" ht="12.75">
      <c r="A1" s="107" t="s">
        <v>88</v>
      </c>
      <c r="B1" s="107"/>
      <c r="C1" s="6"/>
      <c r="D1" s="6"/>
    </row>
    <row r="2" spans="1:4" ht="12.75">
      <c r="A2" s="6"/>
      <c r="B2" s="6"/>
      <c r="C2" s="6"/>
      <c r="D2" s="6"/>
    </row>
    <row r="3" spans="1:5" ht="12.75">
      <c r="A3" s="106" t="s">
        <v>85</v>
      </c>
      <c r="B3" s="106"/>
      <c r="C3" s="106"/>
      <c r="D3" s="106"/>
      <c r="E3" s="16"/>
    </row>
    <row r="4" spans="1:5" ht="12.75">
      <c r="A4" s="15"/>
      <c r="B4" s="15"/>
      <c r="C4" s="15"/>
      <c r="D4" s="15"/>
      <c r="E4" s="16"/>
    </row>
    <row r="5" spans="1:5" ht="12.75">
      <c r="A5" s="15" t="s">
        <v>37</v>
      </c>
      <c r="B5" s="15"/>
      <c r="C5" s="15"/>
      <c r="D5" s="49">
        <v>2800000</v>
      </c>
      <c r="E5" s="16"/>
    </row>
    <row r="6" spans="1:5" ht="12.75">
      <c r="A6" s="15" t="s">
        <v>38</v>
      </c>
      <c r="B6" s="15"/>
      <c r="C6" s="15"/>
      <c r="D6" s="50"/>
      <c r="E6" s="16"/>
    </row>
    <row r="7" spans="1:5" ht="12.75">
      <c r="A7" s="15" t="s">
        <v>39</v>
      </c>
      <c r="B7" s="15"/>
      <c r="C7" s="15"/>
      <c r="D7" s="50">
        <v>641300</v>
      </c>
      <c r="E7" s="16"/>
    </row>
    <row r="8" spans="1:5" ht="12.75">
      <c r="A8" s="15" t="s">
        <v>11</v>
      </c>
      <c r="B8" s="15"/>
      <c r="C8" s="15"/>
      <c r="D8" s="60">
        <v>20</v>
      </c>
      <c r="E8" s="16"/>
    </row>
    <row r="9" spans="1:5" ht="12.75">
      <c r="A9" s="15" t="s">
        <v>15</v>
      </c>
      <c r="B9" s="15"/>
      <c r="C9" s="15"/>
      <c r="D9" s="50">
        <v>80000</v>
      </c>
      <c r="E9" s="16"/>
    </row>
    <row r="10" spans="1:5" ht="12.75">
      <c r="A10" s="15" t="s">
        <v>40</v>
      </c>
      <c r="B10" s="15"/>
      <c r="C10" s="15"/>
      <c r="D10" s="50"/>
      <c r="E10" s="16"/>
    </row>
    <row r="11" spans="1:5" ht="12.75">
      <c r="A11" s="15" t="s">
        <v>39</v>
      </c>
      <c r="B11" s="15"/>
      <c r="C11" s="15"/>
      <c r="D11" s="50">
        <v>408100</v>
      </c>
      <c r="E11" s="16"/>
    </row>
    <row r="12" spans="1:5" ht="12.75">
      <c r="A12" s="15" t="s">
        <v>11</v>
      </c>
      <c r="B12" s="15"/>
      <c r="C12" s="15"/>
      <c r="D12" s="60">
        <v>14</v>
      </c>
      <c r="E12" s="16"/>
    </row>
    <row r="13" spans="1:5" ht="12.75">
      <c r="A13" s="15" t="s">
        <v>15</v>
      </c>
      <c r="B13" s="15"/>
      <c r="C13" s="15"/>
      <c r="D13" s="50">
        <v>0</v>
      </c>
      <c r="E13" s="16"/>
    </row>
    <row r="14" spans="1:5" ht="12.75">
      <c r="A14" s="15" t="s">
        <v>46</v>
      </c>
      <c r="B14" s="15"/>
      <c r="C14" s="15"/>
      <c r="D14" s="50">
        <v>1865600</v>
      </c>
      <c r="E14" s="16"/>
    </row>
    <row r="15" spans="1:5" ht="12.75">
      <c r="A15" s="15" t="s">
        <v>49</v>
      </c>
      <c r="B15" s="15"/>
      <c r="C15" s="15"/>
      <c r="D15" s="50">
        <v>422600</v>
      </c>
      <c r="E15" s="16"/>
    </row>
    <row r="16" spans="1:5" ht="12.75">
      <c r="A16" s="15" t="s">
        <v>72</v>
      </c>
      <c r="B16" s="15"/>
      <c r="C16" s="15"/>
      <c r="D16" s="50">
        <v>167200</v>
      </c>
      <c r="E16" s="16"/>
    </row>
    <row r="17" spans="1:5" ht="12.75">
      <c r="A17" s="15" t="s">
        <v>53</v>
      </c>
      <c r="B17" s="15"/>
      <c r="C17" s="15"/>
      <c r="D17" s="50">
        <v>2019000</v>
      </c>
      <c r="E17" s="16"/>
    </row>
    <row r="18" spans="1:5" ht="12.75">
      <c r="A18" s="15" t="s">
        <v>56</v>
      </c>
      <c r="B18" s="15"/>
      <c r="C18" s="15"/>
      <c r="D18" s="50"/>
      <c r="E18" s="16"/>
    </row>
    <row r="19" spans="1:5" ht="12.75">
      <c r="A19" s="15" t="s">
        <v>11</v>
      </c>
      <c r="B19" s="15"/>
      <c r="C19" s="15"/>
      <c r="D19" s="60">
        <v>25</v>
      </c>
      <c r="E19" s="16"/>
    </row>
    <row r="20" spans="1:5" ht="12.75">
      <c r="A20" s="15" t="s">
        <v>15</v>
      </c>
      <c r="B20" s="15"/>
      <c r="C20" s="15"/>
      <c r="D20" s="50">
        <v>390100</v>
      </c>
      <c r="E20" s="16"/>
    </row>
    <row r="21" spans="1:5" ht="12.75">
      <c r="A21" s="15" t="s">
        <v>60</v>
      </c>
      <c r="B21" s="15"/>
      <c r="C21" s="15"/>
      <c r="D21" s="50">
        <v>158000</v>
      </c>
      <c r="E21" s="16"/>
    </row>
    <row r="22" spans="1:5" ht="12.75">
      <c r="A22" s="15" t="s">
        <v>61</v>
      </c>
      <c r="B22" s="15"/>
      <c r="C22" s="15"/>
      <c r="D22" s="50"/>
      <c r="E22" s="16"/>
    </row>
    <row r="23" spans="1:5" ht="12.75">
      <c r="A23" s="15" t="s">
        <v>11</v>
      </c>
      <c r="B23" s="15"/>
      <c r="C23" s="15"/>
      <c r="D23" s="60">
        <v>20</v>
      </c>
      <c r="E23" s="16"/>
    </row>
    <row r="24" spans="1:5" ht="12.75">
      <c r="A24" s="15" t="s">
        <v>15</v>
      </c>
      <c r="B24" s="15"/>
      <c r="C24" s="15"/>
      <c r="D24" s="50">
        <v>0</v>
      </c>
      <c r="E24" s="16"/>
    </row>
    <row r="25" spans="1:5" ht="12.75">
      <c r="A25" s="15"/>
      <c r="B25" s="15"/>
      <c r="C25" s="15"/>
      <c r="D25" s="50"/>
      <c r="E25" s="16"/>
    </row>
    <row r="26" spans="1:5" ht="12.75">
      <c r="A26" s="15" t="s">
        <v>67</v>
      </c>
      <c r="B26" s="15"/>
      <c r="C26" s="15"/>
      <c r="D26" s="59"/>
      <c r="E26" s="16"/>
    </row>
    <row r="27" spans="1:5" ht="12.75">
      <c r="A27" s="16" t="s">
        <v>73</v>
      </c>
      <c r="B27" s="16"/>
      <c r="C27" s="16"/>
      <c r="D27" s="52">
        <v>2381800</v>
      </c>
      <c r="E27" s="16"/>
    </row>
    <row r="28" spans="1:5" ht="12.75">
      <c r="A28" s="16" t="s">
        <v>74</v>
      </c>
      <c r="B28" s="16"/>
      <c r="C28" s="16"/>
      <c r="D28" s="53">
        <v>616000</v>
      </c>
      <c r="E28" s="16"/>
    </row>
    <row r="29" spans="1:5" ht="12.75">
      <c r="A29" s="17" t="s">
        <v>75</v>
      </c>
      <c r="B29" s="17"/>
      <c r="C29" s="17"/>
      <c r="D29" s="53">
        <v>28000</v>
      </c>
      <c r="E29" s="16"/>
    </row>
    <row r="30" spans="1:5" ht="12.75">
      <c r="A30" s="28" t="s">
        <v>76</v>
      </c>
      <c r="B30" s="28"/>
      <c r="C30" s="28"/>
      <c r="D30" s="53">
        <v>7900</v>
      </c>
      <c r="E30" s="16"/>
    </row>
    <row r="31" spans="1:5" ht="12.75">
      <c r="A31" s="16"/>
      <c r="B31" s="16"/>
      <c r="C31" s="16"/>
      <c r="D31" s="16"/>
      <c r="E31" s="16"/>
    </row>
  </sheetData>
  <sheetProtection password="C690" sheet="1" objects="1" scenarios="1" selectLockedCells="1" selectUnlockedCells="1"/>
  <mergeCells count="2">
    <mergeCell ref="A3:D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2010-10-22T20:42:37Z</cp:lastPrinted>
  <dcterms:created xsi:type="dcterms:W3CDTF">2001-03-26T20:48:38Z</dcterms:created>
  <dcterms:modified xsi:type="dcterms:W3CDTF">2010-12-14T01:18:32Z</dcterms:modified>
  <cp:category/>
  <cp:version/>
  <cp:contentType/>
  <cp:contentStatus/>
</cp:coreProperties>
</file>