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405" tabRatio="601" activeTab="0"/>
  </bookViews>
  <sheets>
    <sheet name="P07-17A" sheetId="1" r:id="rId1"/>
    <sheet name="Given P07-17A" sheetId="2" r:id="rId2"/>
    <sheet name="P07-22A" sheetId="3" r:id="rId3"/>
    <sheet name="Given P07-22A" sheetId="4" r:id="rId4"/>
    <sheet name="P07-23A" sheetId="5" r:id="rId5"/>
    <sheet name="Given P07-23A" sheetId="6" r:id="rId6"/>
  </sheets>
  <definedNames>
    <definedName name="_xlnm.Print_Titles" localSheetId="4">'P07-23A'!$1:$4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9"/>
            <rFont val="Tahoma"/>
            <family val="2"/>
          </rPr>
          <t xml:space="preserve">Enter appropriate data in yellow cells.  Your totals in each section will be verified.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9"/>
            <rFont val="Tahoma"/>
            <family val="2"/>
          </rPr>
          <t xml:space="preserve">Enter appropriate data in yellow cells.  Your totals will be verified.
</t>
        </r>
      </text>
    </comment>
    <comment ref="D18" authorId="0">
      <text>
        <r>
          <rPr>
            <sz val="9"/>
            <rFont val="Tahoma"/>
            <family val="2"/>
          </rPr>
          <t xml:space="preserve">Enter appropriate data in yellow cells.  Your entry for "Net Income" will be verified.
</t>
        </r>
      </text>
    </comment>
    <comment ref="D29" authorId="0">
      <text>
        <r>
          <rPr>
            <sz val="9"/>
            <rFont val="Tahoma"/>
            <family val="2"/>
          </rPr>
          <t xml:space="preserve">Enter appropriate data in yellow cells.  Your entries for "Required Purchases" will be verified.
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E8" authorId="0">
      <text>
        <r>
          <rPr>
            <sz val="9"/>
            <rFont val="Tahoma"/>
            <family val="2"/>
          </rPr>
          <t xml:space="preserve">Enter appropriate data in yellow cells.  Your entries for "Total Budgeted Sales" will be verified.
</t>
        </r>
      </text>
    </comment>
    <comment ref="E14" authorId="0">
      <text>
        <r>
          <rPr>
            <sz val="9"/>
            <rFont val="Tahoma"/>
            <family val="2"/>
          </rPr>
          <t xml:space="preserve">Enter appropriate data in yellow cells.  Your entries for "Total Collections" will be verified.
</t>
        </r>
      </text>
    </comment>
    <comment ref="E21" authorId="0">
      <text>
        <r>
          <rPr>
            <sz val="9"/>
            <rFont val="Tahoma"/>
            <family val="2"/>
          </rPr>
          <t xml:space="preserve">Enter appropriate data in yellow cells.  Your entries for "Required Purchases" will be verified.
</t>
        </r>
      </text>
    </comment>
    <comment ref="E31" authorId="0">
      <text>
        <r>
          <rPr>
            <sz val="9"/>
            <rFont val="Tahoma"/>
            <family val="2"/>
          </rPr>
          <t xml:space="preserve">Enter appropriate data in yellow cells.  Your entries for "Total Budgeted Payments" will be verified.
</t>
        </r>
      </text>
    </comment>
    <comment ref="E39" authorId="0">
      <text>
        <r>
          <rPr>
            <sz val="9"/>
            <rFont val="Tahoma"/>
            <family val="2"/>
          </rPr>
          <t xml:space="preserve">Enter appropriate data in yellow cells.  Your entries for "Total S&amp;A Expenses before Interest" will be verified.
</t>
        </r>
      </text>
    </comment>
    <comment ref="E52" authorId="0">
      <text>
        <r>
          <rPr>
            <sz val="9"/>
            <rFont val="Tahoma"/>
            <family val="2"/>
          </rPr>
          <t xml:space="preserve">Enter appropriate data in yellow cells.  Your entries for "Total Payments for Operating Expense" will be verified.
</t>
        </r>
      </text>
    </comment>
    <comment ref="E64" authorId="0">
      <text>
        <r>
          <rPr>
            <sz val="9"/>
            <rFont val="Tahoma"/>
            <family val="2"/>
          </rPr>
          <t xml:space="preserve">Enter appropriate data in yellow cells.  Your entries for "Ending Cash Balance" will be verified.
</t>
        </r>
      </text>
    </comment>
    <comment ref="E84" authorId="0">
      <text>
        <r>
          <rPr>
            <sz val="9"/>
            <rFont val="Tahoma"/>
            <family val="2"/>
          </rPr>
          <t xml:space="preserve">Enter appropriate data in yellow cells.  Your entries for "Net Income" will be verified.
</t>
        </r>
      </text>
    </comment>
    <comment ref="F98" authorId="0">
      <text>
        <r>
          <rPr>
            <sz val="9"/>
            <rFont val="Tahoma"/>
            <family val="2"/>
          </rPr>
          <t xml:space="preserve">Enter appropriate data in yellow cells.  Your entry for "Total Liabilities and Equity" will be verified.
</t>
        </r>
      </text>
    </comment>
    <comment ref="E121" authorId="0">
      <text>
        <r>
          <rPr>
            <sz val="9"/>
            <rFont val="Tahoma"/>
            <family val="2"/>
          </rPr>
          <t xml:space="preserve">Enter appropriate data in yellow cells.  Your entry for "Ending Cash Balance" will be verified.
</t>
        </r>
      </text>
    </comment>
  </commentList>
</comments>
</file>

<file path=xl/sharedStrings.xml><?xml version="1.0" encoding="utf-8"?>
<sst xmlns="http://schemas.openxmlformats.org/spreadsheetml/2006/main" count="292" uniqueCount="194">
  <si>
    <t>Student Name:</t>
  </si>
  <si>
    <t>Class:</t>
  </si>
  <si>
    <t>Expected sales in January</t>
  </si>
  <si>
    <t>Growth rates for February and March</t>
  </si>
  <si>
    <t>Accounts receivable collected:</t>
  </si>
  <si>
    <t xml:space="preserve">  Month of sale</t>
  </si>
  <si>
    <t xml:space="preserve">  Month following sale</t>
  </si>
  <si>
    <t>a.</t>
  </si>
  <si>
    <t>Sales Budget</t>
  </si>
  <si>
    <t xml:space="preserve">  Second month following sale</t>
  </si>
  <si>
    <t>January</t>
  </si>
  <si>
    <t>February</t>
  </si>
  <si>
    <t>March</t>
  </si>
  <si>
    <t>Total</t>
  </si>
  <si>
    <t>Sales on Account</t>
  </si>
  <si>
    <t>b.</t>
  </si>
  <si>
    <t>c.</t>
  </si>
  <si>
    <t>Schedule of Cash Receipts</t>
  </si>
  <si>
    <t>April</t>
  </si>
  <si>
    <t>May</t>
  </si>
  <si>
    <t>d.</t>
  </si>
  <si>
    <t>Accounts receivable March 31</t>
  </si>
  <si>
    <t>Expected annual sales growth rate:</t>
  </si>
  <si>
    <t xml:space="preserve">  Peaches</t>
  </si>
  <si>
    <t xml:space="preserve">  Oranges</t>
  </si>
  <si>
    <t>Sales in Current Year</t>
  </si>
  <si>
    <t>1st Quarter</t>
  </si>
  <si>
    <t>2nd Quarter</t>
  </si>
  <si>
    <t>3rd Quarter</t>
  </si>
  <si>
    <t>4th Quarter</t>
  </si>
  <si>
    <t>Sales in Next Year</t>
  </si>
  <si>
    <t>Cost of goods sold - percentage</t>
  </si>
  <si>
    <t>Ending inventory - percentage of</t>
  </si>
  <si>
    <t xml:space="preserve">  next period's cost of goods sold</t>
  </si>
  <si>
    <t>Budgeted Annual Income Statement</t>
  </si>
  <si>
    <t>Part b. - Estimated selling and</t>
  </si>
  <si>
    <t xml:space="preserve">  administrative expenses</t>
  </si>
  <si>
    <t xml:space="preserve">Part c. - Estimate of ending </t>
  </si>
  <si>
    <t xml:space="preserve">  inventory for next year:</t>
  </si>
  <si>
    <t xml:space="preserve">    Peaches</t>
  </si>
  <si>
    <t xml:space="preserve">    Oranges</t>
  </si>
  <si>
    <t xml:space="preserve">Inventory Purchases Budget </t>
  </si>
  <si>
    <t>Peaches</t>
  </si>
  <si>
    <t>Sales</t>
  </si>
  <si>
    <t>Oranges</t>
  </si>
  <si>
    <t>Problem 07-22A</t>
  </si>
  <si>
    <t>Part a.</t>
  </si>
  <si>
    <t xml:space="preserve">  October sales</t>
  </si>
  <si>
    <t xml:space="preserve">  Sales in cash</t>
  </si>
  <si>
    <t xml:space="preserve">  Sales in accounts receivable</t>
  </si>
  <si>
    <t xml:space="preserve">  Expected sales growth per month</t>
  </si>
  <si>
    <t>Part b.</t>
  </si>
  <si>
    <t xml:space="preserve">  Accounts receivable collected in</t>
  </si>
  <si>
    <t xml:space="preserve">    month following sales</t>
  </si>
  <si>
    <t>Part c.</t>
  </si>
  <si>
    <t>October</t>
  </si>
  <si>
    <t>November</t>
  </si>
  <si>
    <t>December</t>
  </si>
  <si>
    <t xml:space="preserve">  Cost of goods sold as percentage</t>
  </si>
  <si>
    <t xml:space="preserve">    of sales</t>
  </si>
  <si>
    <t xml:space="preserve">    month's cost of goods sold</t>
  </si>
  <si>
    <t>Part d.</t>
  </si>
  <si>
    <t xml:space="preserve">  Accounts payable paid in month</t>
  </si>
  <si>
    <t xml:space="preserve">    of purchase</t>
  </si>
  <si>
    <t xml:space="preserve">    following purchase</t>
  </si>
  <si>
    <t>Part e.</t>
  </si>
  <si>
    <t>Part g.</t>
  </si>
  <si>
    <t xml:space="preserve">  Monthly interest rate</t>
  </si>
  <si>
    <t xml:space="preserve">  Cash cushion</t>
  </si>
  <si>
    <t>Schedule of Cash Payments Budget for Inventory Purchases</t>
  </si>
  <si>
    <t>e.</t>
  </si>
  <si>
    <t>Utilities</t>
  </si>
  <si>
    <t>Rent</t>
  </si>
  <si>
    <t>Miscellaneous</t>
  </si>
  <si>
    <t>f.</t>
  </si>
  <si>
    <t>g.</t>
  </si>
  <si>
    <t>Cash Budget</t>
  </si>
  <si>
    <t>h.</t>
  </si>
  <si>
    <t>Pro Forma Income Statement</t>
  </si>
  <si>
    <t>i.</t>
  </si>
  <si>
    <t>Pro Forma Balance Sheet</t>
  </si>
  <si>
    <t>Assets</t>
  </si>
  <si>
    <t xml:space="preserve">  Cash</t>
  </si>
  <si>
    <t xml:space="preserve">  Inventory</t>
  </si>
  <si>
    <t>Equity</t>
  </si>
  <si>
    <t>j.</t>
  </si>
  <si>
    <t>Pro Forma Statement of Cash Flows</t>
  </si>
  <si>
    <t>c. and d.</t>
  </si>
  <si>
    <t xml:space="preserve">  Total</t>
  </si>
  <si>
    <t xml:space="preserve">  of sales revenue</t>
  </si>
  <si>
    <t>Receipts from January Sales</t>
  </si>
  <si>
    <t>Receipts from February Sales</t>
  </si>
  <si>
    <t>Receipts from March Sales</t>
  </si>
  <si>
    <t xml:space="preserve">  Salary expense (fixed)</t>
  </si>
  <si>
    <t xml:space="preserve">  Sales commissions (percent of sales)</t>
  </si>
  <si>
    <t xml:space="preserve">  Supplies expense (percent of sales)</t>
  </si>
  <si>
    <t xml:space="preserve">  Utilities (fixed)</t>
  </si>
  <si>
    <t xml:space="preserve">  Depreciation on store equipment (fixed)</t>
  </si>
  <si>
    <t xml:space="preserve">  Rent (fixed)</t>
  </si>
  <si>
    <t xml:space="preserve">  Miscellaneous (fixed)</t>
  </si>
  <si>
    <t xml:space="preserve">  Cost of store fixtures</t>
  </si>
  <si>
    <t xml:space="preserve">  Salvage value - store fixtures</t>
  </si>
  <si>
    <t xml:space="preserve">  Useful life (years) - store fixtures</t>
  </si>
  <si>
    <t>Pro Forma</t>
  </si>
  <si>
    <t>Data</t>
  </si>
  <si>
    <t>Inventory Purchases Budget</t>
  </si>
  <si>
    <t>Liabilities</t>
  </si>
  <si>
    <t>Selling and Administrative Expense Budget</t>
  </si>
  <si>
    <t xml:space="preserve">  Ending inventory - percent of next</t>
  </si>
  <si>
    <t>Sales revenue for Quarter</t>
  </si>
  <si>
    <t xml:space="preserve">  December estimated ending inventory</t>
  </si>
  <si>
    <t>Additional Information:</t>
  </si>
  <si>
    <t xml:space="preserve">  Borrowing increments</t>
  </si>
  <si>
    <t>Given Data P07-22A:</t>
  </si>
  <si>
    <t>SUTTON POINTERS CORPORATION</t>
  </si>
  <si>
    <t>Problem 07-17A</t>
  </si>
  <si>
    <t>Given Data P07-17A:</t>
  </si>
  <si>
    <t>MULLIGAN FRUITS CORPORATION</t>
  </si>
  <si>
    <t>Sales revenue</t>
  </si>
  <si>
    <t>Cost of goods sold</t>
  </si>
  <si>
    <t>Gross profit</t>
  </si>
  <si>
    <t>Selling and admin. expenses</t>
  </si>
  <si>
    <t>Net income</t>
  </si>
  <si>
    <t>Plus: desired ending inventory</t>
  </si>
  <si>
    <t>Inventory needed</t>
  </si>
  <si>
    <t>Less: beginning inventory</t>
  </si>
  <si>
    <t>Required purchases</t>
  </si>
  <si>
    <t>Given Data P07-23A:</t>
  </si>
  <si>
    <t>Problem 07-23A</t>
  </si>
  <si>
    <t>HAAS COMPANY</t>
  </si>
  <si>
    <t>Cash sales</t>
  </si>
  <si>
    <t>Sales on account</t>
  </si>
  <si>
    <t>Total budgeted sales</t>
  </si>
  <si>
    <t>Current cash sales</t>
  </si>
  <si>
    <t>Plus collections from A/R</t>
  </si>
  <si>
    <t>Total collections</t>
  </si>
  <si>
    <t>Budgeted cost of goods sold</t>
  </si>
  <si>
    <t>Plus desired ending inventory</t>
  </si>
  <si>
    <t>Less beginning inventory</t>
  </si>
  <si>
    <t>Payment for prior month's A/P</t>
  </si>
  <si>
    <t>Total budgeted payments</t>
  </si>
  <si>
    <t>Required purchases (on account)</t>
  </si>
  <si>
    <t>Payment of current month's A/P</t>
  </si>
  <si>
    <t>Salary expense</t>
  </si>
  <si>
    <t>Sales commissions</t>
  </si>
  <si>
    <t>Supplies expense</t>
  </si>
  <si>
    <t>Total S&amp;A expenses</t>
  </si>
  <si>
    <t>Prior month sales commissions</t>
  </si>
  <si>
    <t>Prior month utilities</t>
  </si>
  <si>
    <t>Total payments for S&amp;A expenses</t>
  </si>
  <si>
    <t>Beginning cash balance</t>
  </si>
  <si>
    <t>Add cash receipts</t>
  </si>
  <si>
    <t>Cash available</t>
  </si>
  <si>
    <t>Less payments</t>
  </si>
  <si>
    <t xml:space="preserve">  For inventory purchases</t>
  </si>
  <si>
    <t xml:space="preserve">  For S&amp;A expenses</t>
  </si>
  <si>
    <t xml:space="preserve">  Purchase of store fixtures</t>
  </si>
  <si>
    <t xml:space="preserve">  Interest expense</t>
  </si>
  <si>
    <t>Payment minus receipts</t>
  </si>
  <si>
    <t xml:space="preserve">  Surplus (shortage)</t>
  </si>
  <si>
    <t>Financing activity</t>
  </si>
  <si>
    <t xml:space="preserve">  Borrowing (repayment)</t>
  </si>
  <si>
    <t>Ending cash balance</t>
  </si>
  <si>
    <t>Schedule of Cash Payments for S&amp;A Expenses</t>
  </si>
  <si>
    <t>Depreciation on store fixtures</t>
  </si>
  <si>
    <t>Gross margin</t>
  </si>
  <si>
    <t>S&amp;A expenses</t>
  </si>
  <si>
    <t>Operating income</t>
  </si>
  <si>
    <t>Interest expense</t>
  </si>
  <si>
    <t xml:space="preserve">  Accounts receivable</t>
  </si>
  <si>
    <t xml:space="preserve">  Accumulated depreciation</t>
  </si>
  <si>
    <t>Total assets</t>
  </si>
  <si>
    <t xml:space="preserve">  Accounts payable</t>
  </si>
  <si>
    <t xml:space="preserve">  Utilities payable</t>
  </si>
  <si>
    <t xml:space="preserve">  Sales commissions payable</t>
  </si>
  <si>
    <t xml:space="preserve">  Line of credit liability</t>
  </si>
  <si>
    <t xml:space="preserve">  Retained earnings</t>
  </si>
  <si>
    <t>Total liabilities and equity</t>
  </si>
  <si>
    <t>Cash flows from operating activities</t>
  </si>
  <si>
    <t xml:space="preserve">  Cash receipts from customers</t>
  </si>
  <si>
    <t xml:space="preserve">  Cash payments for inventory</t>
  </si>
  <si>
    <t xml:space="preserve">  Cash payments for S&amp;A expenses</t>
  </si>
  <si>
    <t xml:space="preserve">  Cash payments for interest expense</t>
  </si>
  <si>
    <t>Cash flows from investing activities</t>
  </si>
  <si>
    <t xml:space="preserve">  Cash payment for store fixtures</t>
  </si>
  <si>
    <t>Cash flows from financing activities</t>
  </si>
  <si>
    <t xml:space="preserve">  Net inflow from line of credit</t>
  </si>
  <si>
    <t>Net increase in cash</t>
  </si>
  <si>
    <t xml:space="preserve">  Store fixtures</t>
  </si>
  <si>
    <t xml:space="preserve">  Book value of fixtures</t>
  </si>
  <si>
    <t>For the Quarter Ended December 31, 2015</t>
  </si>
  <si>
    <t>December 31, 2015</t>
  </si>
  <si>
    <t>Net cash flows from operating activities</t>
  </si>
  <si>
    <t>Plus: Beginning cash balance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</si>
</sst>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0.0000"/>
    <numFmt numFmtId="177" formatCode="0.000"/>
    <numFmt numFmtId="178" formatCode="0.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&quot;$&quot;#,##0.0_);[Red]\(&quot;$&quot;#,##0.0\)"/>
    <numFmt numFmtId="182" formatCode="0.00000"/>
    <numFmt numFmtId="183" formatCode="_(* #,##0.0_);_(* \(#,##0.0\);_(* &quot;-&quot;?_);_(@_)"/>
    <numFmt numFmtId="184" formatCode="#,##0.0000"/>
  </numFmts>
  <fonts count="4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 style="thin"/>
      <bottom style="double"/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>
        <color indexed="63"/>
      </left>
      <right style="hair">
        <color indexed="44"/>
      </right>
      <top style="thin"/>
      <bottom style="thin"/>
    </border>
    <border>
      <left>
        <color indexed="63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9" fontId="0" fillId="31" borderId="0">
      <alignment horizontal="center"/>
      <protection/>
    </xf>
    <xf numFmtId="169" fontId="0" fillId="32" borderId="0" applyBorder="0">
      <alignment/>
      <protection locked="0"/>
    </xf>
    <xf numFmtId="0" fontId="37" fillId="33" borderId="0" applyNumberFormat="0" applyBorder="0" applyAlignment="0" applyProtection="0"/>
    <xf numFmtId="0" fontId="0" fillId="0" borderId="0">
      <alignment/>
      <protection/>
    </xf>
    <xf numFmtId="0" fontId="0" fillId="34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172" fontId="0" fillId="0" borderId="0" xfId="0" applyNumberFormat="1" applyFont="1" applyAlignment="1">
      <alignment/>
    </xf>
    <xf numFmtId="174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35" borderId="0" xfId="0" applyFont="1" applyFill="1" applyAlignment="1" applyProtection="1">
      <alignment horizontal="centerContinuous"/>
      <protection/>
    </xf>
    <xf numFmtId="0" fontId="0" fillId="35" borderId="0" xfId="0" applyFont="1" applyFill="1" applyAlignment="1">
      <alignment horizontal="centerContinuous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/>
    </xf>
    <xf numFmtId="172" fontId="0" fillId="35" borderId="0" xfId="0" applyNumberFormat="1" applyFont="1" applyFill="1" applyAlignment="1">
      <alignment/>
    </xf>
    <xf numFmtId="174" fontId="0" fillId="35" borderId="0" xfId="42" applyNumberFormat="1" applyFont="1" applyFill="1" applyAlignment="1">
      <alignment/>
    </xf>
    <xf numFmtId="172" fontId="0" fillId="35" borderId="0" xfId="44" applyNumberFormat="1" applyFont="1" applyFill="1" applyBorder="1" applyAlignment="1">
      <alignment/>
    </xf>
    <xf numFmtId="9" fontId="0" fillId="35" borderId="0" xfId="62" applyFont="1" applyFill="1" applyAlignment="1">
      <alignment/>
    </xf>
    <xf numFmtId="0" fontId="5" fillId="35" borderId="0" xfId="0" applyFont="1" applyFill="1" applyAlignment="1">
      <alignment horizontal="center"/>
    </xf>
    <xf numFmtId="1" fontId="0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172" fontId="0" fillId="35" borderId="0" xfId="44" applyNumberFormat="1" applyFont="1" applyFill="1" applyBorder="1" applyAlignment="1">
      <alignment horizontal="center"/>
    </xf>
    <xf numFmtId="177" fontId="0" fillId="35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Alignment="1" applyProtection="1">
      <alignment/>
      <protection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 horizontal="center"/>
    </xf>
    <xf numFmtId="168" fontId="0" fillId="36" borderId="0" xfId="44" applyNumberFormat="1" applyFont="1" applyFill="1" applyAlignment="1" applyProtection="1">
      <alignment/>
      <protection locked="0"/>
    </xf>
    <xf numFmtId="168" fontId="0" fillId="36" borderId="11" xfId="44" applyNumberFormat="1" applyFont="1" applyFill="1" applyBorder="1" applyAlignment="1" applyProtection="1">
      <alignment/>
      <protection locked="0"/>
    </xf>
    <xf numFmtId="168" fontId="0" fillId="36" borderId="12" xfId="44" applyNumberFormat="1" applyFont="1" applyFill="1" applyBorder="1" applyAlignment="1" applyProtection="1">
      <alignment/>
      <protection locked="0"/>
    </xf>
    <xf numFmtId="168" fontId="0" fillId="36" borderId="0" xfId="0" applyNumberFormat="1" applyFont="1" applyFill="1" applyAlignment="1" applyProtection="1">
      <alignment/>
      <protection locked="0"/>
    </xf>
    <xf numFmtId="168" fontId="0" fillId="36" borderId="10" xfId="44" applyNumberFormat="1" applyFont="1" applyFill="1" applyBorder="1" applyAlignment="1" applyProtection="1">
      <alignment/>
      <protection locked="0"/>
    </xf>
    <xf numFmtId="168" fontId="0" fillId="36" borderId="13" xfId="44" applyNumberFormat="1" applyFont="1" applyFill="1" applyBorder="1" applyAlignment="1" applyProtection="1">
      <alignment/>
      <protection locked="0"/>
    </xf>
    <xf numFmtId="168" fontId="0" fillId="36" borderId="14" xfId="44" applyNumberFormat="1" applyFont="1" applyFill="1" applyBorder="1" applyAlignment="1" applyProtection="1">
      <alignment/>
      <protection locked="0"/>
    </xf>
    <xf numFmtId="169" fontId="0" fillId="36" borderId="0" xfId="42" applyNumberFormat="1" applyFont="1" applyFill="1" applyAlignment="1" applyProtection="1">
      <alignment/>
      <protection locked="0"/>
    </xf>
    <xf numFmtId="168" fontId="0" fillId="35" borderId="0" xfId="44" applyNumberFormat="1" applyFont="1" applyFill="1" applyAlignment="1">
      <alignment/>
    </xf>
    <xf numFmtId="169" fontId="0" fillId="36" borderId="10" xfId="42" applyNumberFormat="1" applyFont="1" applyFill="1" applyBorder="1" applyAlignment="1" applyProtection="1">
      <alignment/>
      <protection locked="0"/>
    </xf>
    <xf numFmtId="169" fontId="0" fillId="36" borderId="15" xfId="42" applyNumberFormat="1" applyFont="1" applyFill="1" applyBorder="1" applyAlignment="1" applyProtection="1">
      <alignment/>
      <protection locked="0"/>
    </xf>
    <xf numFmtId="169" fontId="0" fillId="36" borderId="10" xfId="42" applyNumberFormat="1" applyFill="1" applyBorder="1" applyAlignment="1" applyProtection="1">
      <alignment/>
      <protection locked="0"/>
    </xf>
    <xf numFmtId="169" fontId="0" fillId="36" borderId="16" xfId="42" applyNumberFormat="1" applyFont="1" applyFill="1" applyBorder="1" applyAlignment="1" applyProtection="1">
      <alignment/>
      <protection locked="0"/>
    </xf>
    <xf numFmtId="169" fontId="0" fillId="36" borderId="10" xfId="0" applyNumberFormat="1" applyFont="1" applyFill="1" applyBorder="1" applyAlignment="1" applyProtection="1">
      <alignment/>
      <protection locked="0"/>
    </xf>
    <xf numFmtId="169" fontId="0" fillId="36" borderId="17" xfId="42" applyNumberFormat="1" applyFont="1" applyFill="1" applyBorder="1" applyAlignment="1" applyProtection="1">
      <alignment/>
      <protection locked="0"/>
    </xf>
    <xf numFmtId="169" fontId="0" fillId="36" borderId="18" xfId="42" applyNumberFormat="1" applyFont="1" applyFill="1" applyBorder="1" applyAlignment="1" applyProtection="1">
      <alignment/>
      <protection locked="0"/>
    </xf>
    <xf numFmtId="169" fontId="0" fillId="36" borderId="19" xfId="42" applyNumberFormat="1" applyFont="1" applyFill="1" applyBorder="1" applyAlignment="1" applyProtection="1">
      <alignment/>
      <protection locked="0"/>
    </xf>
    <xf numFmtId="168" fontId="0" fillId="36" borderId="18" xfId="44" applyNumberFormat="1" applyFont="1" applyFill="1" applyBorder="1" applyAlignment="1" applyProtection="1">
      <alignment/>
      <protection locked="0"/>
    </xf>
    <xf numFmtId="168" fontId="0" fillId="36" borderId="20" xfId="44" applyNumberFormat="1" applyFont="1" applyFill="1" applyBorder="1" applyAlignment="1" applyProtection="1">
      <alignment/>
      <protection locked="0"/>
    </xf>
    <xf numFmtId="168" fontId="0" fillId="36" borderId="21" xfId="44" applyNumberFormat="1" applyFont="1" applyFill="1" applyBorder="1" applyAlignment="1" applyProtection="1">
      <alignment/>
      <protection locked="0"/>
    </xf>
    <xf numFmtId="168" fontId="0" fillId="36" borderId="13" xfId="44" applyNumberFormat="1" applyFill="1" applyBorder="1" applyAlignment="1" applyProtection="1">
      <alignment/>
      <protection locked="0"/>
    </xf>
    <xf numFmtId="168" fontId="0" fillId="36" borderId="16" xfId="0" applyNumberFormat="1" applyFont="1" applyFill="1" applyBorder="1" applyAlignment="1" applyProtection="1">
      <alignment/>
      <protection locked="0"/>
    </xf>
    <xf numFmtId="168" fontId="0" fillId="36" borderId="13" xfId="0" applyNumberFormat="1" applyFont="1" applyFill="1" applyBorder="1" applyAlignment="1" applyProtection="1">
      <alignment/>
      <protection locked="0"/>
    </xf>
    <xf numFmtId="168" fontId="0" fillId="36" borderId="22" xfId="0" applyNumberFormat="1" applyFont="1" applyFill="1" applyBorder="1" applyAlignment="1" applyProtection="1">
      <alignment/>
      <protection locked="0"/>
    </xf>
    <xf numFmtId="168" fontId="0" fillId="36" borderId="10" xfId="0" applyNumberFormat="1" applyFont="1" applyFill="1" applyBorder="1" applyAlignment="1" applyProtection="1">
      <alignment/>
      <protection locked="0"/>
    </xf>
    <xf numFmtId="168" fontId="0" fillId="36" borderId="23" xfId="44" applyNumberFormat="1" applyFont="1" applyFill="1" applyBorder="1" applyAlignment="1" applyProtection="1">
      <alignment/>
      <protection locked="0"/>
    </xf>
    <xf numFmtId="168" fontId="0" fillId="35" borderId="13" xfId="44" applyNumberFormat="1" applyFont="1" applyFill="1" applyBorder="1" applyAlignment="1">
      <alignment/>
    </xf>
    <xf numFmtId="168" fontId="0" fillId="35" borderId="13" xfId="44" applyNumberFormat="1" applyFill="1" applyBorder="1" applyAlignment="1">
      <alignment/>
    </xf>
    <xf numFmtId="169" fontId="0" fillId="35" borderId="10" xfId="42" applyNumberFormat="1" applyFont="1" applyFill="1" applyBorder="1" applyAlignment="1">
      <alignment/>
    </xf>
    <xf numFmtId="169" fontId="0" fillId="35" borderId="10" xfId="42" applyNumberFormat="1" applyFill="1" applyBorder="1" applyAlignment="1">
      <alignment/>
    </xf>
    <xf numFmtId="168" fontId="0" fillId="35" borderId="0" xfId="0" applyNumberFormat="1" applyFont="1" applyFill="1" applyAlignment="1">
      <alignment/>
    </xf>
    <xf numFmtId="168" fontId="0" fillId="36" borderId="18" xfId="44" applyNumberFormat="1" applyFont="1" applyFill="1" applyBorder="1" applyAlignment="1" applyProtection="1">
      <alignment horizontal="center"/>
      <protection locked="0"/>
    </xf>
    <xf numFmtId="168" fontId="0" fillId="36" borderId="20" xfId="44" applyNumberFormat="1" applyFont="1" applyFill="1" applyBorder="1" applyAlignment="1" applyProtection="1">
      <alignment horizontal="center"/>
      <protection locked="0"/>
    </xf>
    <xf numFmtId="168" fontId="0" fillId="36" borderId="24" xfId="44" applyNumberFormat="1" applyFont="1" applyFill="1" applyBorder="1" applyAlignment="1" applyProtection="1">
      <alignment/>
      <protection locked="0"/>
    </xf>
    <xf numFmtId="168" fontId="0" fillId="36" borderId="25" xfId="0" applyNumberFormat="1" applyFont="1" applyFill="1" applyBorder="1" applyAlignment="1" applyProtection="1">
      <alignment/>
      <protection locked="0"/>
    </xf>
    <xf numFmtId="168" fontId="0" fillId="36" borderId="24" xfId="0" applyNumberFormat="1" applyFont="1" applyFill="1" applyBorder="1" applyAlignment="1" applyProtection="1">
      <alignment/>
      <protection locked="0"/>
    </xf>
    <xf numFmtId="169" fontId="0" fillId="36" borderId="10" xfId="42" applyNumberFormat="1" applyFont="1" applyFill="1" applyBorder="1" applyAlignment="1" applyProtection="1">
      <alignment horizontal="center"/>
      <protection locked="0"/>
    </xf>
    <xf numFmtId="169" fontId="0" fillId="36" borderId="15" xfId="42" applyNumberFormat="1" applyFont="1" applyFill="1" applyBorder="1" applyAlignment="1" applyProtection="1">
      <alignment horizontal="center"/>
      <protection locked="0"/>
    </xf>
    <xf numFmtId="169" fontId="0" fillId="36" borderId="26" xfId="42" applyNumberFormat="1" applyFont="1" applyFill="1" applyBorder="1" applyAlignment="1" applyProtection="1">
      <alignment/>
      <protection locked="0"/>
    </xf>
    <xf numFmtId="169" fontId="0" fillId="36" borderId="20" xfId="42" applyNumberFormat="1" applyFont="1" applyFill="1" applyBorder="1" applyAlignment="1" applyProtection="1">
      <alignment/>
      <protection locked="0"/>
    </xf>
    <xf numFmtId="169" fontId="0" fillId="36" borderId="15" xfId="0" applyNumberFormat="1" applyFont="1" applyFill="1" applyBorder="1" applyAlignment="1" applyProtection="1">
      <alignment/>
      <protection locked="0"/>
    </xf>
    <xf numFmtId="169" fontId="0" fillId="36" borderId="24" xfId="0" applyNumberFormat="1" applyFont="1" applyFill="1" applyBorder="1" applyAlignment="1" applyProtection="1">
      <alignment/>
      <protection locked="0"/>
    </xf>
    <xf numFmtId="169" fontId="0" fillId="36" borderId="27" xfId="42" applyNumberFormat="1" applyFont="1" applyFill="1" applyBorder="1" applyAlignment="1" applyProtection="1">
      <alignment/>
      <protection locked="0"/>
    </xf>
    <xf numFmtId="169" fontId="0" fillId="36" borderId="28" xfId="42" applyNumberFormat="1" applyFont="1" applyFill="1" applyBorder="1" applyAlignment="1" applyProtection="1">
      <alignment/>
      <protection locked="0"/>
    </xf>
    <xf numFmtId="169" fontId="0" fillId="35" borderId="0" xfId="0" applyNumberFormat="1" applyFont="1" applyFill="1" applyAlignment="1">
      <alignment/>
    </xf>
    <xf numFmtId="169" fontId="0" fillId="36" borderId="26" xfId="0" applyNumberFormat="1" applyFont="1" applyFill="1" applyBorder="1" applyAlignment="1" applyProtection="1">
      <alignment/>
      <protection locked="0"/>
    </xf>
    <xf numFmtId="168" fontId="0" fillId="36" borderId="16" xfId="44" applyNumberFormat="1" applyFont="1" applyFill="1" applyBorder="1" applyAlignment="1" applyProtection="1">
      <alignment/>
      <protection locked="0"/>
    </xf>
    <xf numFmtId="168" fontId="0" fillId="36" borderId="29" xfId="44" applyNumberFormat="1" applyFont="1" applyFill="1" applyBorder="1" applyAlignment="1" applyProtection="1">
      <alignment/>
      <protection locked="0"/>
    </xf>
    <xf numFmtId="168" fontId="0" fillId="36" borderId="21" xfId="44" applyNumberFormat="1" applyFill="1" applyBorder="1" applyAlignment="1" applyProtection="1">
      <alignment/>
      <protection locked="0"/>
    </xf>
    <xf numFmtId="168" fontId="0" fillId="36" borderId="24" xfId="0" applyNumberFormat="1" applyFill="1" applyBorder="1" applyAlignment="1" applyProtection="1">
      <alignment/>
      <protection locked="0"/>
    </xf>
    <xf numFmtId="168" fontId="0" fillId="36" borderId="0" xfId="0" applyNumberFormat="1" applyFill="1" applyAlignment="1" applyProtection="1">
      <alignment/>
      <protection locked="0"/>
    </xf>
    <xf numFmtId="168" fontId="0" fillId="36" borderId="13" xfId="0" applyNumberFormat="1" applyFill="1" applyBorder="1" applyAlignment="1" applyProtection="1">
      <alignment/>
      <protection locked="0"/>
    </xf>
    <xf numFmtId="169" fontId="0" fillId="36" borderId="30" xfId="42" applyNumberFormat="1" applyFont="1" applyFill="1" applyBorder="1" applyAlignment="1" applyProtection="1">
      <alignment/>
      <protection locked="0"/>
    </xf>
    <xf numFmtId="169" fontId="0" fillId="35" borderId="0" xfId="42" applyNumberFormat="1" applyFont="1" applyFill="1" applyAlignment="1">
      <alignment/>
    </xf>
    <xf numFmtId="169" fontId="0" fillId="36" borderId="31" xfId="42" applyNumberFormat="1" applyFont="1" applyFill="1" applyBorder="1" applyAlignment="1" applyProtection="1">
      <alignment/>
      <protection locked="0"/>
    </xf>
    <xf numFmtId="169" fontId="0" fillId="36" borderId="32" xfId="42" applyNumberFormat="1" applyFont="1" applyFill="1" applyBorder="1" applyAlignment="1" applyProtection="1">
      <alignment/>
      <protection locked="0"/>
    </xf>
    <xf numFmtId="169" fontId="0" fillId="35" borderId="0" xfId="42" applyNumberFormat="1" applyFill="1" applyAlignment="1">
      <alignment/>
    </xf>
    <xf numFmtId="169" fontId="0" fillId="36" borderId="16" xfId="42" applyNumberFormat="1" applyFill="1" applyBorder="1" applyAlignment="1" applyProtection="1">
      <alignment/>
      <protection locked="0"/>
    </xf>
    <xf numFmtId="169" fontId="0" fillId="36" borderId="29" xfId="42" applyNumberFormat="1" applyFill="1" applyBorder="1" applyAlignment="1" applyProtection="1">
      <alignment/>
      <protection locked="0"/>
    </xf>
    <xf numFmtId="169" fontId="0" fillId="36" borderId="15" xfId="42" applyNumberFormat="1" applyFill="1" applyBorder="1" applyAlignment="1" applyProtection="1">
      <alignment/>
      <protection locked="0"/>
    </xf>
    <xf numFmtId="169" fontId="0" fillId="36" borderId="24" xfId="0" applyNumberFormat="1" applyFill="1" applyBorder="1" applyAlignment="1" applyProtection="1">
      <alignment/>
      <protection locked="0"/>
    </xf>
    <xf numFmtId="169" fontId="0" fillId="35" borderId="0" xfId="0" applyNumberFormat="1" applyFill="1" applyAlignment="1">
      <alignment/>
    </xf>
    <xf numFmtId="169" fontId="0" fillId="36" borderId="33" xfId="0" applyNumberFormat="1" applyFill="1" applyBorder="1" applyAlignment="1" applyProtection="1">
      <alignment/>
      <protection locked="0"/>
    </xf>
    <xf numFmtId="169" fontId="0" fillId="36" borderId="16" xfId="0" applyNumberFormat="1" applyFill="1" applyBorder="1" applyAlignment="1" applyProtection="1">
      <alignment/>
      <protection locked="0"/>
    </xf>
    <xf numFmtId="169" fontId="0" fillId="36" borderId="0" xfId="0" applyNumberFormat="1" applyFill="1" applyBorder="1" applyAlignment="1" applyProtection="1">
      <alignment/>
      <protection locked="0"/>
    </xf>
    <xf numFmtId="169" fontId="0" fillId="36" borderId="34" xfId="0" applyNumberFormat="1" applyFont="1" applyFill="1" applyBorder="1" applyAlignment="1" applyProtection="1">
      <alignment/>
      <protection locked="0"/>
    </xf>
    <xf numFmtId="169" fontId="0" fillId="36" borderId="18" xfId="42" applyNumberFormat="1" applyFill="1" applyBorder="1" applyAlignment="1" applyProtection="1">
      <alignment/>
      <protection locked="0"/>
    </xf>
    <xf numFmtId="169" fontId="0" fillId="36" borderId="0" xfId="0" applyNumberFormat="1" applyFill="1" applyAlignment="1" applyProtection="1">
      <alignment/>
      <protection locked="0"/>
    </xf>
    <xf numFmtId="169" fontId="0" fillId="36" borderId="27" xfId="0" applyNumberFormat="1" applyFill="1" applyBorder="1" applyAlignment="1" applyProtection="1">
      <alignment/>
      <protection locked="0"/>
    </xf>
    <xf numFmtId="169" fontId="0" fillId="36" borderId="10" xfId="0" applyNumberFormat="1" applyFill="1" applyBorder="1" applyAlignment="1" applyProtection="1">
      <alignment/>
      <protection locked="0"/>
    </xf>
    <xf numFmtId="169" fontId="0" fillId="36" borderId="27" xfId="42" applyNumberFormat="1" applyFill="1" applyBorder="1" applyAlignment="1" applyProtection="1">
      <alignment/>
      <protection locked="0"/>
    </xf>
    <xf numFmtId="169" fontId="0" fillId="36" borderId="0" xfId="42" applyNumberFormat="1" applyFill="1" applyAlignment="1" applyProtection="1">
      <alignment/>
      <protection locked="0"/>
    </xf>
    <xf numFmtId="169" fontId="0" fillId="36" borderId="18" xfId="0" applyNumberFormat="1" applyFill="1" applyBorder="1" applyAlignment="1" applyProtection="1">
      <alignment/>
      <protection locked="0"/>
    </xf>
    <xf numFmtId="168" fontId="0" fillId="36" borderId="16" xfId="44" applyNumberFormat="1" applyFill="1" applyBorder="1" applyAlignment="1" applyProtection="1">
      <alignment/>
      <protection locked="0"/>
    </xf>
    <xf numFmtId="168" fontId="0" fillId="36" borderId="0" xfId="44" applyNumberFormat="1" applyFill="1" applyAlignment="1" applyProtection="1">
      <alignment/>
      <protection locked="0"/>
    </xf>
    <xf numFmtId="168" fontId="0" fillId="35" borderId="0" xfId="62" applyNumberFormat="1" applyFont="1" applyFill="1" applyAlignment="1">
      <alignment/>
    </xf>
    <xf numFmtId="169" fontId="0" fillId="31" borderId="0" xfId="56">
      <alignment horizontal="center"/>
      <protection/>
    </xf>
    <xf numFmtId="168" fontId="0" fillId="35" borderId="35" xfId="42" applyNumberFormat="1" applyFill="1" applyBorder="1" applyAlignment="1">
      <alignment/>
    </xf>
    <xf numFmtId="0" fontId="0" fillId="35" borderId="0" xfId="0" applyFont="1" applyFill="1" applyBorder="1" applyAlignment="1">
      <alignment/>
    </xf>
    <xf numFmtId="0" fontId="8" fillId="35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0" xfId="0" applyFill="1" applyAlignment="1">
      <alignment horizontal="left"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1" fillId="35" borderId="0" xfId="0" applyFont="1" applyFill="1" applyAlignment="1" applyProtection="1">
      <alignment horizontal="center"/>
      <protection/>
    </xf>
    <xf numFmtId="0" fontId="1" fillId="35" borderId="10" xfId="0" applyFont="1" applyFill="1" applyBorder="1" applyAlignment="1">
      <alignment horizontal="left"/>
    </xf>
    <xf numFmtId="0" fontId="0" fillId="35" borderId="0" xfId="0" applyFont="1" applyFill="1" applyAlignment="1">
      <alignment horizontal="left"/>
    </xf>
    <xf numFmtId="15" fontId="1" fillId="35" borderId="0" xfId="0" applyNumberFormat="1" applyFont="1" applyFill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#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 customHeight="1"/>
  <cols>
    <col min="1" max="1" width="8.28125" style="0" customWidth="1"/>
    <col min="2" max="8" width="12.7109375" style="0" customWidth="1"/>
    <col min="9" max="9" width="2.7109375" style="0" customWidth="1"/>
    <col min="10" max="18" width="12.7109375" style="0" customWidth="1"/>
    <col min="19" max="19" width="8.7109375" style="0" customWidth="1"/>
    <col min="20" max="20" width="7.7109375" style="0" customWidth="1"/>
    <col min="23" max="23" width="31.28125" style="0" customWidth="1"/>
  </cols>
  <sheetData>
    <row r="1" spans="2:25" ht="12.75" customHeight="1">
      <c r="B1" s="2" t="s">
        <v>0</v>
      </c>
      <c r="C1" s="117"/>
      <c r="D1" s="117"/>
      <c r="N1" s="1"/>
      <c r="O1" s="1"/>
      <c r="P1" s="1"/>
      <c r="Y1" s="4"/>
    </row>
    <row r="2" spans="1:25" ht="12.75" customHeight="1">
      <c r="A2" s="1"/>
      <c r="B2" s="2" t="s">
        <v>1</v>
      </c>
      <c r="C2" s="117"/>
      <c r="D2" s="117"/>
      <c r="N2" s="1"/>
      <c r="O2" s="1"/>
      <c r="P2" s="1"/>
      <c r="Y2" s="4"/>
    </row>
    <row r="3" spans="1:28" ht="12.75" customHeight="1">
      <c r="A3" s="1"/>
      <c r="B3" s="3"/>
      <c r="C3" s="120" t="s">
        <v>115</v>
      </c>
      <c r="D3" s="120"/>
      <c r="N3" s="1"/>
      <c r="O3" s="1"/>
      <c r="Y3" s="16"/>
      <c r="Z3" s="16"/>
      <c r="AA3" s="16"/>
      <c r="AB3" s="16"/>
    </row>
    <row r="4" spans="1:30" ht="12.75" customHeight="1">
      <c r="A4" s="1"/>
      <c r="B4" s="1"/>
      <c r="C4" s="1"/>
      <c r="D4" s="1"/>
      <c r="N4" s="1"/>
      <c r="O4" s="1"/>
      <c r="P4" s="1"/>
      <c r="Y4" s="8"/>
      <c r="Z4" s="7"/>
      <c r="AA4" s="1"/>
      <c r="AB4" s="1"/>
      <c r="AC4" s="1"/>
      <c r="AD4" s="1"/>
    </row>
    <row r="5" spans="1:30" ht="12.75" customHeight="1">
      <c r="A5" s="34"/>
      <c r="B5" s="119" t="s">
        <v>114</v>
      </c>
      <c r="C5" s="119"/>
      <c r="D5" s="119"/>
      <c r="E5" s="119"/>
      <c r="F5" s="119"/>
      <c r="G5" s="119"/>
      <c r="H5" s="119"/>
      <c r="I5" s="22"/>
      <c r="N5" s="1"/>
      <c r="O5" s="1"/>
      <c r="P5" s="1"/>
      <c r="Y5" s="1"/>
      <c r="Z5" s="1"/>
      <c r="AA5" s="1"/>
      <c r="AB5" s="1"/>
      <c r="AC5" s="1"/>
      <c r="AD5" s="1"/>
    </row>
    <row r="6" spans="1:30" ht="12.75" customHeight="1">
      <c r="A6" s="18"/>
      <c r="B6" s="121"/>
      <c r="C6" s="121"/>
      <c r="D6" s="18"/>
      <c r="E6" s="18"/>
      <c r="F6" s="19"/>
      <c r="G6" s="19"/>
      <c r="H6" s="20"/>
      <c r="I6" s="22"/>
      <c r="N6" s="1"/>
      <c r="O6" s="1"/>
      <c r="P6" s="1"/>
      <c r="Y6" s="1"/>
      <c r="Z6" s="1"/>
      <c r="AA6" s="1"/>
      <c r="AB6" s="1"/>
      <c r="AC6" s="1"/>
      <c r="AD6" s="1"/>
    </row>
    <row r="7" spans="1:30" ht="12.75" customHeight="1">
      <c r="A7" s="21" t="s">
        <v>7</v>
      </c>
      <c r="B7" s="124" t="s">
        <v>8</v>
      </c>
      <c r="C7" s="124"/>
      <c r="D7" s="18"/>
      <c r="E7" s="18"/>
      <c r="F7" s="19"/>
      <c r="G7" s="22"/>
      <c r="H7" s="20"/>
      <c r="I7" s="22"/>
      <c r="N7" s="1"/>
      <c r="O7" s="1"/>
      <c r="Y7" s="1"/>
      <c r="Z7" s="1"/>
      <c r="AA7" s="1"/>
      <c r="AB7" s="1"/>
      <c r="AC7" s="1"/>
      <c r="AD7" s="1"/>
    </row>
    <row r="8" spans="1:28" ht="12.75" customHeight="1">
      <c r="A8" s="21"/>
      <c r="B8" s="124"/>
      <c r="C8" s="124"/>
      <c r="D8" s="18"/>
      <c r="E8" s="18"/>
      <c r="F8" s="19"/>
      <c r="G8" s="22"/>
      <c r="H8" s="20"/>
      <c r="I8" s="22"/>
      <c r="M8" s="1"/>
      <c r="U8" s="9"/>
      <c r="V8" s="1"/>
      <c r="Y8" s="1"/>
      <c r="Z8" s="1"/>
      <c r="AA8" s="1"/>
      <c r="AB8" s="1"/>
    </row>
    <row r="9" spans="1:28" ht="12.75" customHeight="1">
      <c r="A9" s="22"/>
      <c r="B9" s="125"/>
      <c r="C9" s="125"/>
      <c r="D9" s="33" t="s">
        <v>10</v>
      </c>
      <c r="E9" s="33" t="s">
        <v>11</v>
      </c>
      <c r="F9" s="33" t="s">
        <v>12</v>
      </c>
      <c r="G9" s="33" t="s">
        <v>13</v>
      </c>
      <c r="H9" s="20"/>
      <c r="I9" s="22"/>
      <c r="M9" s="1"/>
      <c r="U9" s="1"/>
      <c r="V9" s="1"/>
      <c r="Y9" s="1"/>
      <c r="Z9" s="1"/>
      <c r="AA9" s="1"/>
      <c r="AB9" s="1"/>
    </row>
    <row r="10" spans="1:27" ht="12.75" customHeight="1">
      <c r="A10" s="22"/>
      <c r="B10" s="122" t="s">
        <v>14</v>
      </c>
      <c r="C10" s="122"/>
      <c r="D10" s="37"/>
      <c r="E10" s="38"/>
      <c r="F10" s="37"/>
      <c r="G10" s="39"/>
      <c r="H10" s="20"/>
      <c r="I10" s="22"/>
      <c r="U10" s="1"/>
      <c r="V10" s="1"/>
      <c r="Y10" s="1"/>
      <c r="Z10" s="1"/>
      <c r="AA10" s="1"/>
    </row>
    <row r="11" spans="1:27" ht="12.75" customHeight="1">
      <c r="A11" s="22"/>
      <c r="B11" s="122"/>
      <c r="C11" s="122"/>
      <c r="D11" s="20"/>
      <c r="E11" s="20"/>
      <c r="F11" s="20"/>
      <c r="G11" s="28">
        <f>IF(G10="","",IF(G10=756600,"Correct!","Try again!"))</f>
      </c>
      <c r="H11" s="20"/>
      <c r="I11" s="22"/>
      <c r="U11" s="1"/>
      <c r="V11" s="1"/>
      <c r="W11" s="1"/>
      <c r="X11" s="1"/>
      <c r="Y11" s="1"/>
      <c r="Z11" s="1"/>
      <c r="AA11" s="1"/>
    </row>
    <row r="12" spans="1:27" ht="12.75" customHeight="1">
      <c r="A12" s="22"/>
      <c r="B12" s="122"/>
      <c r="C12" s="122"/>
      <c r="D12" s="20"/>
      <c r="E12" s="20"/>
      <c r="F12" s="20"/>
      <c r="G12" s="20"/>
      <c r="H12" s="20"/>
      <c r="I12" s="22"/>
      <c r="U12" s="1"/>
      <c r="V12" s="1"/>
      <c r="W12" s="1"/>
      <c r="X12" s="1"/>
      <c r="Y12" s="1"/>
      <c r="Z12" s="1"/>
      <c r="AA12" s="1"/>
    </row>
    <row r="13" spans="1:27" ht="12.75" customHeight="1">
      <c r="A13" s="21" t="s">
        <v>15</v>
      </c>
      <c r="B13" s="123" t="s">
        <v>109</v>
      </c>
      <c r="C13" s="123"/>
      <c r="D13" s="20"/>
      <c r="E13" s="40"/>
      <c r="F13" s="20"/>
      <c r="G13" s="20"/>
      <c r="H13" s="20"/>
      <c r="I13" s="22"/>
      <c r="U13" s="1"/>
      <c r="V13" s="1"/>
      <c r="W13" s="1"/>
      <c r="X13" s="1"/>
      <c r="Y13" s="1"/>
      <c r="Z13" s="1"/>
      <c r="AA13" s="1"/>
    </row>
    <row r="14" spans="1:27" ht="12.75" customHeight="1">
      <c r="A14" s="22"/>
      <c r="B14" s="122"/>
      <c r="C14" s="122"/>
      <c r="D14" s="20"/>
      <c r="E14" s="28">
        <f>IF(E13="","",IF(E13=756600,"Correct!","Try again!"))</f>
      </c>
      <c r="F14" s="20"/>
      <c r="G14" s="20"/>
      <c r="H14" s="20"/>
      <c r="I14" s="22"/>
      <c r="U14" s="1"/>
      <c r="V14" s="1"/>
      <c r="W14" s="1"/>
      <c r="X14" s="1"/>
      <c r="Y14" s="1"/>
      <c r="Z14" s="1"/>
      <c r="AA14" s="1"/>
    </row>
    <row r="15" spans="1:27" ht="12.75" customHeight="1">
      <c r="A15" s="22"/>
      <c r="B15" s="122"/>
      <c r="C15" s="122"/>
      <c r="D15" s="20"/>
      <c r="E15" s="20"/>
      <c r="F15" s="20"/>
      <c r="G15" s="20"/>
      <c r="H15" s="20"/>
      <c r="I15" s="22"/>
      <c r="U15" s="1"/>
      <c r="V15" s="1"/>
      <c r="W15" s="1"/>
      <c r="X15" s="1"/>
      <c r="Y15" s="1"/>
      <c r="Z15" s="1"/>
      <c r="AA15" s="1"/>
    </row>
    <row r="16" spans="1:27" ht="12.75" customHeight="1">
      <c r="A16" s="21" t="s">
        <v>87</v>
      </c>
      <c r="B16" s="119" t="s">
        <v>114</v>
      </c>
      <c r="C16" s="119"/>
      <c r="D16" s="119"/>
      <c r="E16" s="119"/>
      <c r="F16" s="119"/>
      <c r="G16" s="119"/>
      <c r="H16" s="119"/>
      <c r="I16" s="22"/>
      <c r="U16" s="1"/>
      <c r="V16" s="1"/>
      <c r="W16" s="1"/>
      <c r="X16" s="1"/>
      <c r="Y16" s="1"/>
      <c r="Z16" s="1"/>
      <c r="AA16" s="1"/>
    </row>
    <row r="17" spans="1:27" ht="12.75" customHeight="1">
      <c r="A17" s="22"/>
      <c r="B17" s="118" t="s">
        <v>17</v>
      </c>
      <c r="C17" s="118"/>
      <c r="D17" s="118"/>
      <c r="E17" s="118"/>
      <c r="F17" s="118"/>
      <c r="G17" s="118"/>
      <c r="H17" s="118"/>
      <c r="I17" s="22"/>
      <c r="U17" s="1"/>
      <c r="V17" s="1"/>
      <c r="W17" s="1"/>
      <c r="X17" s="1"/>
      <c r="Y17" s="1"/>
      <c r="Z17" s="1"/>
      <c r="AA17" s="1"/>
    </row>
    <row r="18" spans="1:27" ht="12.75" customHeight="1">
      <c r="A18" s="22"/>
      <c r="B18" s="122"/>
      <c r="C18" s="122"/>
      <c r="D18" s="20"/>
      <c r="E18" s="20"/>
      <c r="F18" s="20"/>
      <c r="G18" s="20"/>
      <c r="H18" s="20"/>
      <c r="I18" s="22"/>
      <c r="U18" s="1"/>
      <c r="V18" s="1"/>
      <c r="W18" s="1"/>
      <c r="X18" s="1"/>
      <c r="Y18" s="1"/>
      <c r="Z18" s="1"/>
      <c r="AA18" s="1"/>
    </row>
    <row r="19" spans="1:27" ht="12.75" customHeight="1">
      <c r="A19" s="22"/>
      <c r="B19" s="125"/>
      <c r="C19" s="125"/>
      <c r="D19" s="33" t="s">
        <v>10</v>
      </c>
      <c r="E19" s="33" t="s">
        <v>11</v>
      </c>
      <c r="F19" s="33" t="s">
        <v>12</v>
      </c>
      <c r="G19" s="33" t="s">
        <v>18</v>
      </c>
      <c r="H19" s="33" t="s">
        <v>19</v>
      </c>
      <c r="I19" s="22"/>
      <c r="U19" s="1"/>
      <c r="V19" s="1"/>
      <c r="W19" s="1"/>
      <c r="X19" s="1"/>
      <c r="Y19" s="1"/>
      <c r="Z19" s="1"/>
      <c r="AA19" s="1"/>
    </row>
    <row r="20" spans="1:27" ht="12.75" customHeight="1">
      <c r="A20" s="22"/>
      <c r="B20" s="122" t="s">
        <v>90</v>
      </c>
      <c r="C20" s="122"/>
      <c r="D20" s="37"/>
      <c r="E20" s="20"/>
      <c r="F20" s="20"/>
      <c r="G20" s="20"/>
      <c r="H20" s="20"/>
      <c r="I20" s="22"/>
      <c r="U20" s="11"/>
      <c r="V20" s="1"/>
      <c r="W20" s="1"/>
      <c r="X20" s="1"/>
      <c r="Y20" s="1"/>
      <c r="Z20" s="1"/>
      <c r="AA20" s="1"/>
    </row>
    <row r="21" spans="1:27" ht="12.75" customHeight="1">
      <c r="A21" s="22"/>
      <c r="B21" s="122" t="s">
        <v>90</v>
      </c>
      <c r="C21" s="122"/>
      <c r="D21" s="20"/>
      <c r="E21" s="37"/>
      <c r="F21" s="20"/>
      <c r="G21" s="20"/>
      <c r="H21" s="20"/>
      <c r="I21" s="22"/>
      <c r="U21" s="10"/>
      <c r="V21" s="11"/>
      <c r="W21" s="1"/>
      <c r="X21" s="1"/>
      <c r="Y21" s="1"/>
      <c r="Z21" s="1"/>
      <c r="AA21" s="1"/>
    </row>
    <row r="22" spans="1:27" ht="12.75" customHeight="1">
      <c r="A22" s="22"/>
      <c r="B22" s="122" t="s">
        <v>90</v>
      </c>
      <c r="C22" s="122"/>
      <c r="D22" s="20"/>
      <c r="E22" s="20"/>
      <c r="F22" s="37"/>
      <c r="G22" s="20"/>
      <c r="H22" s="20"/>
      <c r="I22" s="22"/>
      <c r="U22" s="1"/>
      <c r="V22" s="10"/>
      <c r="W22" s="1"/>
      <c r="X22" s="1"/>
      <c r="Y22" s="1"/>
      <c r="Z22" s="1"/>
      <c r="AA22" s="1"/>
    </row>
    <row r="23" spans="1:27" ht="12.75" customHeight="1">
      <c r="A23" s="22"/>
      <c r="B23" s="122" t="s">
        <v>91</v>
      </c>
      <c r="C23" s="122"/>
      <c r="D23" s="20"/>
      <c r="E23" s="44"/>
      <c r="F23" s="20"/>
      <c r="G23" s="20"/>
      <c r="H23" s="20"/>
      <c r="I23" s="22"/>
      <c r="U23" s="14"/>
      <c r="V23" s="1"/>
      <c r="W23" s="1"/>
      <c r="X23" s="1"/>
      <c r="Y23" s="1"/>
      <c r="Z23" s="1"/>
      <c r="AA23" s="1"/>
    </row>
    <row r="24" spans="1:27" ht="12.75" customHeight="1">
      <c r="A24" s="22"/>
      <c r="B24" s="122" t="s">
        <v>91</v>
      </c>
      <c r="C24" s="122"/>
      <c r="D24" s="20"/>
      <c r="E24" s="20"/>
      <c r="F24" s="44"/>
      <c r="G24" s="20"/>
      <c r="H24" s="20"/>
      <c r="I24" s="22"/>
      <c r="U24" s="12"/>
      <c r="V24" s="14"/>
      <c r="W24" s="1"/>
      <c r="X24" s="1"/>
      <c r="Y24" s="1"/>
      <c r="Z24" s="1"/>
      <c r="AA24" s="1"/>
    </row>
    <row r="25" spans="1:27" ht="12.75" customHeight="1">
      <c r="A25" s="22"/>
      <c r="B25" s="122" t="s">
        <v>91</v>
      </c>
      <c r="C25" s="122"/>
      <c r="D25" s="20"/>
      <c r="E25" s="20"/>
      <c r="F25" s="20"/>
      <c r="G25" s="37"/>
      <c r="H25" s="20"/>
      <c r="I25" s="22"/>
      <c r="U25" s="5"/>
      <c r="V25" s="12"/>
      <c r="W25" s="1"/>
      <c r="X25" s="1"/>
      <c r="Y25" s="1"/>
      <c r="Z25" s="1"/>
      <c r="AA25" s="1"/>
    </row>
    <row r="26" spans="1:27" ht="12.75" customHeight="1">
      <c r="A26" s="22"/>
      <c r="B26" s="122" t="s">
        <v>92</v>
      </c>
      <c r="C26" s="122"/>
      <c r="D26" s="20"/>
      <c r="E26" s="20"/>
      <c r="F26" s="44"/>
      <c r="G26" s="20"/>
      <c r="H26" s="20"/>
      <c r="I26" s="22"/>
      <c r="U26" s="13"/>
      <c r="V26" s="5"/>
      <c r="W26" s="1"/>
      <c r="X26" s="1"/>
      <c r="Y26" s="1"/>
      <c r="Z26" s="1"/>
      <c r="AA26" s="1"/>
    </row>
    <row r="27" spans="1:27" ht="12.75" customHeight="1">
      <c r="A27" s="22"/>
      <c r="B27" s="122" t="s">
        <v>92</v>
      </c>
      <c r="C27" s="122"/>
      <c r="D27" s="20"/>
      <c r="E27" s="20"/>
      <c r="F27" s="20"/>
      <c r="G27" s="44"/>
      <c r="H27" s="20"/>
      <c r="I27" s="22"/>
      <c r="U27" s="15"/>
      <c r="V27" s="13"/>
      <c r="W27" s="1"/>
      <c r="X27" s="1"/>
      <c r="Y27" s="1"/>
      <c r="Z27" s="1"/>
      <c r="AA27" s="1"/>
    </row>
    <row r="28" spans="1:27" ht="12.75" customHeight="1">
      <c r="A28" s="22"/>
      <c r="B28" s="122" t="s">
        <v>92</v>
      </c>
      <c r="C28" s="122"/>
      <c r="D28" s="23"/>
      <c r="E28" s="23"/>
      <c r="F28" s="23"/>
      <c r="G28" s="23"/>
      <c r="H28" s="41"/>
      <c r="I28" s="22"/>
      <c r="U28" s="1"/>
      <c r="V28" s="15"/>
      <c r="W28" s="1"/>
      <c r="X28" s="1"/>
      <c r="Y28" s="1"/>
      <c r="Z28" s="1"/>
      <c r="AA28" s="1"/>
    </row>
    <row r="29" spans="1:27" ht="12.75" customHeight="1" thickBot="1">
      <c r="A29" s="22"/>
      <c r="B29" s="122" t="s">
        <v>13</v>
      </c>
      <c r="C29" s="122"/>
      <c r="D29" s="42"/>
      <c r="E29" s="43"/>
      <c r="F29" s="42"/>
      <c r="G29" s="43"/>
      <c r="H29" s="42"/>
      <c r="I29" s="22"/>
      <c r="U29" s="1"/>
      <c r="V29" s="1"/>
      <c r="W29" s="1"/>
      <c r="X29" s="1"/>
      <c r="Y29" s="1"/>
      <c r="Z29" s="1"/>
      <c r="AA29" s="1"/>
    </row>
    <row r="30" spans="1:27" ht="12.75" customHeight="1" thickTop="1">
      <c r="A30" s="22"/>
      <c r="B30" s="122"/>
      <c r="C30" s="122"/>
      <c r="D30" s="28">
        <f>IF(D29="","",IF(D29=168000,"Correct!","Try again!"))</f>
      </c>
      <c r="E30" s="28">
        <f>IF(E29="","",IF(E29=224400,"Correct!","Try again!"))</f>
      </c>
      <c r="F30" s="28">
        <f>IF(F29="","",IF(F29=259620,"Correct!","Try again!"))</f>
      </c>
      <c r="G30" s="28">
        <f>IF(G29="","",IF(G29=78120,"Correct!","Try again!"))</f>
      </c>
      <c r="H30" s="28">
        <f>IF(H29="","",IF(H29=26460,"Correct!","Try again!"))</f>
      </c>
      <c r="I30" s="22"/>
      <c r="U30" s="14"/>
      <c r="V30" s="1"/>
      <c r="W30" s="1"/>
      <c r="X30" s="1"/>
      <c r="Y30" s="1"/>
      <c r="Z30" s="1"/>
      <c r="AA30" s="1"/>
    </row>
    <row r="31" spans="1:27" ht="12.75" customHeight="1">
      <c r="A31" s="22"/>
      <c r="B31" s="122"/>
      <c r="C31" s="122"/>
      <c r="D31" s="20"/>
      <c r="E31" s="20"/>
      <c r="F31" s="20"/>
      <c r="G31" s="20"/>
      <c r="H31" s="20"/>
      <c r="I31" s="22"/>
      <c r="U31" s="1"/>
      <c r="V31" s="14"/>
      <c r="W31" s="1"/>
      <c r="X31" s="1"/>
      <c r="Y31" s="1"/>
      <c r="Z31" s="1"/>
      <c r="AA31" s="1"/>
    </row>
    <row r="32" spans="1:27" ht="12.75" customHeight="1">
      <c r="A32" s="21"/>
      <c r="B32" s="123" t="s">
        <v>21</v>
      </c>
      <c r="C32" s="123"/>
      <c r="D32" s="123"/>
      <c r="E32" s="40"/>
      <c r="F32" s="20"/>
      <c r="G32" s="20"/>
      <c r="H32" s="20"/>
      <c r="I32" s="22"/>
      <c r="U32" s="1"/>
      <c r="V32" s="12"/>
      <c r="W32" s="1"/>
      <c r="X32" s="1"/>
      <c r="Y32" s="1"/>
      <c r="Z32" s="1"/>
      <c r="AA32" s="1"/>
    </row>
    <row r="33" spans="1:27" ht="12.75" customHeight="1">
      <c r="A33" s="22"/>
      <c r="B33" s="22"/>
      <c r="C33" s="22"/>
      <c r="D33" s="22"/>
      <c r="E33" s="28">
        <f>IF(E32="","",IF(E32=104580,"Correct!","Try again!"))</f>
      </c>
      <c r="F33" s="22"/>
      <c r="G33" s="22"/>
      <c r="H33" s="22"/>
      <c r="I33" s="22"/>
      <c r="U33" s="1"/>
      <c r="V33" s="5"/>
      <c r="W33" s="1"/>
      <c r="X33" s="1"/>
      <c r="Y33" s="1"/>
      <c r="Z33" s="1"/>
      <c r="AA33" s="1"/>
    </row>
    <row r="34" spans="21:24" ht="12.75" customHeight="1">
      <c r="U34" s="1"/>
      <c r="V34" s="13"/>
      <c r="X34" s="6"/>
    </row>
    <row r="35" spans="21:24" ht="12.75" customHeight="1">
      <c r="U35" s="1"/>
      <c r="V35" s="13"/>
      <c r="X35" s="6"/>
    </row>
    <row r="36" spans="15:24" ht="12.75" customHeight="1">
      <c r="O36" s="1"/>
      <c r="P36" s="1"/>
      <c r="Q36" s="1"/>
      <c r="R36" s="1"/>
      <c r="S36" s="1"/>
      <c r="T36" s="1"/>
      <c r="U36" s="1"/>
      <c r="V36" s="15"/>
      <c r="X36" s="6"/>
    </row>
    <row r="37" spans="15:24" ht="12.75" customHeight="1">
      <c r="O37" s="1"/>
      <c r="P37" s="1"/>
      <c r="Q37" s="1"/>
      <c r="R37" s="1"/>
      <c r="S37" s="1"/>
      <c r="T37" s="1"/>
      <c r="U37" s="1"/>
      <c r="V37" s="1"/>
      <c r="X37" s="6"/>
    </row>
    <row r="38" spans="15:24" ht="12.75" customHeight="1">
      <c r="O38" s="1"/>
      <c r="P38" s="1"/>
      <c r="Q38" s="1"/>
      <c r="R38" s="1"/>
      <c r="S38" s="1"/>
      <c r="T38" s="1"/>
      <c r="U38" s="1"/>
      <c r="V38" s="1"/>
      <c r="X38" s="6"/>
    </row>
    <row r="39" spans="15:24" ht="12.75" customHeight="1">
      <c r="O39" s="1"/>
      <c r="P39" s="1"/>
      <c r="Q39" s="1"/>
      <c r="R39" s="1"/>
      <c r="S39" s="1"/>
      <c r="T39" s="1"/>
      <c r="U39" s="1"/>
      <c r="V39" s="1"/>
      <c r="X39" s="6"/>
    </row>
    <row r="40" spans="14:24" ht="12.75" customHeight="1">
      <c r="N40" s="1"/>
      <c r="O40" s="1"/>
      <c r="P40" s="1"/>
      <c r="Q40" s="1"/>
      <c r="R40" s="1"/>
      <c r="S40" s="1"/>
      <c r="T40" s="1"/>
      <c r="U40" s="1"/>
      <c r="V40" s="1"/>
      <c r="X40" s="6"/>
    </row>
    <row r="41" spans="14:24" ht="12.75" customHeight="1">
      <c r="N41" s="1"/>
      <c r="O41" s="1"/>
      <c r="P41" s="1"/>
      <c r="Q41" s="1"/>
      <c r="R41" s="1"/>
      <c r="S41" s="1"/>
      <c r="T41" s="1"/>
      <c r="U41" s="1"/>
      <c r="V41" s="1"/>
      <c r="X41" s="6"/>
    </row>
    <row r="42" spans="14:24" ht="12.75" customHeight="1">
      <c r="N42" s="1"/>
      <c r="O42" s="1"/>
      <c r="P42" s="1"/>
      <c r="Q42" s="1"/>
      <c r="R42" s="1"/>
      <c r="S42" s="1"/>
      <c r="T42" s="1"/>
      <c r="U42" s="1"/>
      <c r="V42" s="1"/>
      <c r="X42" s="6"/>
    </row>
    <row r="43" spans="14:24" ht="12.75" customHeight="1">
      <c r="N43" s="1"/>
      <c r="O43" s="1"/>
      <c r="P43" s="1"/>
      <c r="Q43" s="1"/>
      <c r="R43" s="1"/>
      <c r="S43" s="1"/>
      <c r="T43" s="1"/>
      <c r="U43" s="1"/>
      <c r="V43" s="1"/>
      <c r="X43" s="6"/>
    </row>
    <row r="44" spans="14:22" ht="12.75" customHeight="1">
      <c r="N44" s="1"/>
      <c r="O44" s="1"/>
      <c r="P44" s="1"/>
      <c r="Q44" s="1"/>
      <c r="R44" s="1"/>
      <c r="S44" s="1"/>
      <c r="T44" s="1"/>
      <c r="U44" s="1"/>
      <c r="V44" s="1"/>
    </row>
    <row r="45" spans="14:22" ht="12.75" customHeight="1">
      <c r="N45" s="1"/>
      <c r="O45" s="1"/>
      <c r="P45" s="1"/>
      <c r="Q45" s="1"/>
      <c r="R45" s="1"/>
      <c r="S45" s="1"/>
      <c r="T45" s="1"/>
      <c r="U45" s="1"/>
      <c r="V45" s="1"/>
    </row>
    <row r="46" spans="14:22" ht="12.75" customHeight="1">
      <c r="N46" s="1"/>
      <c r="O46" s="1"/>
      <c r="P46" s="1"/>
      <c r="Q46" s="1"/>
      <c r="R46" s="1"/>
      <c r="S46" s="1"/>
      <c r="T46" s="1"/>
      <c r="U46" s="1"/>
      <c r="V46" s="1"/>
    </row>
    <row r="47" spans="14:22" ht="12.75" customHeight="1">
      <c r="N47" s="1"/>
      <c r="O47" s="1"/>
      <c r="P47" s="1"/>
      <c r="Q47" s="1"/>
      <c r="R47" s="1"/>
      <c r="S47" s="1"/>
      <c r="T47" s="1"/>
      <c r="U47" s="1"/>
      <c r="V47" s="1"/>
    </row>
    <row r="48" spans="14:22" ht="12.75" customHeight="1">
      <c r="N48" s="1"/>
      <c r="O48" s="1"/>
      <c r="P48" s="1"/>
      <c r="Q48" s="1"/>
      <c r="R48" s="1"/>
      <c r="S48" s="1"/>
      <c r="T48" s="1"/>
      <c r="U48" s="1"/>
      <c r="V48" s="1"/>
    </row>
    <row r="49" spans="14:22" ht="12.75" customHeight="1">
      <c r="N49" s="1"/>
      <c r="O49" s="1"/>
      <c r="P49" s="1"/>
      <c r="Q49" s="1"/>
      <c r="R49" s="1"/>
      <c r="S49" s="1"/>
      <c r="T49" s="1"/>
      <c r="U49" s="1"/>
      <c r="V49" s="1"/>
    </row>
    <row r="50" spans="14:22" ht="12.75" customHeight="1">
      <c r="N50" s="1"/>
      <c r="O50" s="1"/>
      <c r="P50" s="1"/>
      <c r="Q50" s="1"/>
      <c r="R50" s="1"/>
      <c r="S50" s="1"/>
      <c r="T50" s="1"/>
      <c r="U50" s="1"/>
      <c r="V50" s="1"/>
    </row>
    <row r="51" spans="15:22" ht="12.75" customHeight="1">
      <c r="O51" s="1"/>
      <c r="P51" s="1"/>
      <c r="Q51" s="1"/>
      <c r="R51" s="1"/>
      <c r="S51" s="1"/>
      <c r="T51" s="1"/>
      <c r="U51" s="1"/>
      <c r="V51" s="1"/>
    </row>
    <row r="52" spans="15:22" ht="12.75" customHeight="1">
      <c r="O52" s="1"/>
      <c r="P52" s="1"/>
      <c r="Q52" s="1"/>
      <c r="R52" s="1"/>
      <c r="S52" s="1"/>
      <c r="T52" s="1"/>
      <c r="V52" s="1"/>
    </row>
    <row r="53" spans="15:22" ht="12.75" customHeight="1">
      <c r="O53" s="1"/>
      <c r="P53" s="1"/>
      <c r="Q53" s="1"/>
      <c r="R53" s="1"/>
      <c r="S53" s="1"/>
      <c r="T53" s="1"/>
      <c r="V53" s="1"/>
    </row>
    <row r="54" spans="14:22" ht="12.75" customHeight="1">
      <c r="N54" s="1"/>
      <c r="O54" s="1"/>
      <c r="P54" s="1"/>
      <c r="Q54" s="1"/>
      <c r="R54" s="1"/>
      <c r="S54" s="1"/>
      <c r="T54" s="1"/>
      <c r="V54" s="1"/>
    </row>
    <row r="55" spans="15:22" ht="12.75" customHeight="1">
      <c r="O55" s="1"/>
      <c r="P55" s="1"/>
      <c r="Q55" s="1"/>
      <c r="R55" s="1"/>
      <c r="S55" s="1"/>
      <c r="T55" s="1"/>
      <c r="V55" s="1"/>
    </row>
    <row r="56" spans="15:22" ht="12.75" customHeight="1">
      <c r="O56" s="1"/>
      <c r="P56" s="1"/>
      <c r="Q56" s="1"/>
      <c r="R56" s="1"/>
      <c r="S56" s="1"/>
      <c r="T56" s="1"/>
      <c r="V56" s="1"/>
    </row>
    <row r="57" spans="15:22" ht="12.75" customHeight="1">
      <c r="O57" s="1"/>
      <c r="P57" s="1"/>
      <c r="Q57" s="1"/>
      <c r="R57" s="1"/>
      <c r="S57" s="1"/>
      <c r="T57" s="1"/>
      <c r="V57" s="1"/>
    </row>
    <row r="58" spans="15:22" ht="12.75" customHeight="1">
      <c r="O58" s="1"/>
      <c r="P58" s="1"/>
      <c r="Q58" s="1"/>
      <c r="R58" s="1"/>
      <c r="S58" s="1"/>
      <c r="T58" s="1"/>
      <c r="V58" s="1"/>
    </row>
    <row r="59" spans="15:20" ht="12.75" customHeight="1">
      <c r="O59" s="1"/>
      <c r="P59" s="1"/>
      <c r="Q59" s="1"/>
      <c r="R59" s="1"/>
      <c r="S59" s="1"/>
      <c r="T59" s="1"/>
    </row>
    <row r="60" spans="15:20" ht="12.75" customHeight="1">
      <c r="O60" s="1"/>
      <c r="P60" s="1"/>
      <c r="Q60" s="1"/>
      <c r="R60" s="1"/>
      <c r="S60" s="1"/>
      <c r="T60" s="1"/>
    </row>
    <row r="61" spans="15:20" ht="12.75" customHeight="1">
      <c r="O61" s="1"/>
      <c r="P61" s="1"/>
      <c r="Q61" s="1"/>
      <c r="R61" s="1"/>
      <c r="T61" s="1"/>
    </row>
    <row r="62" spans="15:20" ht="12.75" customHeight="1">
      <c r="O62" s="1"/>
      <c r="P62" s="1"/>
      <c r="Q62" s="1"/>
      <c r="R62" s="1"/>
      <c r="T62" s="1"/>
    </row>
    <row r="63" spans="15:20" ht="12.75" customHeight="1">
      <c r="O63" s="1"/>
      <c r="P63" s="1"/>
      <c r="Q63" s="1"/>
      <c r="R63" s="1"/>
      <c r="T63" s="1"/>
    </row>
    <row r="64" spans="15:20" ht="12.75" customHeight="1">
      <c r="O64" s="1"/>
      <c r="P64" s="1"/>
      <c r="Q64" s="1"/>
      <c r="R64" s="1"/>
      <c r="T64" s="1"/>
    </row>
    <row r="65" spans="14:20" ht="12.75" customHeight="1">
      <c r="N65" s="1"/>
      <c r="O65" s="1"/>
      <c r="P65" s="1"/>
      <c r="Q65" s="1"/>
      <c r="R65" s="1"/>
      <c r="T65" s="1"/>
    </row>
    <row r="66" spans="14:20" ht="12.75" customHeight="1">
      <c r="N66" s="1"/>
      <c r="O66" s="1"/>
      <c r="P66" s="1"/>
      <c r="Q66" s="1"/>
      <c r="R66" s="1"/>
      <c r="T66" s="1"/>
    </row>
    <row r="67" spans="14:20" ht="12.75" customHeight="1">
      <c r="N67" s="1"/>
      <c r="O67" s="1"/>
      <c r="P67" s="1"/>
      <c r="Q67" s="1"/>
      <c r="R67" s="1"/>
      <c r="T67" s="1"/>
    </row>
    <row r="68" spans="15:20" ht="12.75" customHeight="1">
      <c r="O68" s="1"/>
      <c r="P68" s="1"/>
      <c r="Q68" s="1"/>
      <c r="R68" s="1"/>
      <c r="T68" s="1"/>
    </row>
    <row r="69" spans="15:20" ht="12.75" customHeight="1">
      <c r="O69" s="1"/>
      <c r="P69" s="1"/>
      <c r="Q69" s="1"/>
      <c r="R69" s="1"/>
      <c r="T69" s="1"/>
    </row>
    <row r="70" spans="15:20" ht="12.75" customHeight="1">
      <c r="O70" s="1"/>
      <c r="P70" s="1"/>
      <c r="Q70" s="1"/>
      <c r="R70" s="1"/>
      <c r="T70" s="1"/>
    </row>
    <row r="71" spans="15:20" ht="12.75" customHeight="1">
      <c r="O71" s="1"/>
      <c r="P71" s="1"/>
      <c r="Q71" s="1"/>
      <c r="R71" s="1"/>
      <c r="T71" s="1"/>
    </row>
    <row r="72" ht="12.75" customHeight="1">
      <c r="T72" s="1"/>
    </row>
    <row r="73" ht="12.75" customHeight="1">
      <c r="T73" s="1"/>
    </row>
    <row r="74" ht="12.75" customHeight="1">
      <c r="S74" s="1"/>
    </row>
    <row r="75" ht="12.75" customHeight="1">
      <c r="S75" s="1"/>
    </row>
    <row r="76" ht="12.75" customHeight="1">
      <c r="S76" s="1"/>
    </row>
  </sheetData>
  <sheetProtection password="C690" sheet="1" objects="1" scenarios="1" selectLockedCells="1"/>
  <mergeCells count="31">
    <mergeCell ref="B31:C31"/>
    <mergeCell ref="B25:C25"/>
    <mergeCell ref="B26:C26"/>
    <mergeCell ref="B27:C27"/>
    <mergeCell ref="B28:C28"/>
    <mergeCell ref="B29:C29"/>
    <mergeCell ref="B30:C30"/>
    <mergeCell ref="B18:C18"/>
    <mergeCell ref="B20:C20"/>
    <mergeCell ref="B21:C21"/>
    <mergeCell ref="B22:C22"/>
    <mergeCell ref="B23:C23"/>
    <mergeCell ref="B24:C24"/>
    <mergeCell ref="B32:D32"/>
    <mergeCell ref="B13:C13"/>
    <mergeCell ref="B7:C7"/>
    <mergeCell ref="B19:C19"/>
    <mergeCell ref="B9:C9"/>
    <mergeCell ref="B8:C8"/>
    <mergeCell ref="B10:C10"/>
    <mergeCell ref="B11:C11"/>
    <mergeCell ref="B12:C12"/>
    <mergeCell ref="B14:C14"/>
    <mergeCell ref="C2:D2"/>
    <mergeCell ref="C1:D1"/>
    <mergeCell ref="B17:H17"/>
    <mergeCell ref="B16:H16"/>
    <mergeCell ref="B5:H5"/>
    <mergeCell ref="C3:D3"/>
    <mergeCell ref="B6:C6"/>
    <mergeCell ref="B15:C15"/>
  </mergeCells>
  <printOptions horizontalCentered="1"/>
  <pageMargins left="0.25" right="0.25" top="0.35" bottom="0.31" header="0.42" footer="0.38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5" width="12.7109375" style="0" customWidth="1"/>
    <col min="6" max="6" width="2.7109375" style="0" customWidth="1"/>
    <col min="7" max="23" width="12.7109375" style="0" customWidth="1"/>
  </cols>
  <sheetData>
    <row r="1" spans="1:4" ht="12.75">
      <c r="A1" s="127" t="s">
        <v>116</v>
      </c>
      <c r="B1" s="128"/>
      <c r="C1" s="128"/>
      <c r="D1" s="4"/>
    </row>
    <row r="2" ht="12.75">
      <c r="E2" s="4"/>
    </row>
    <row r="3" spans="1:6" ht="12.75">
      <c r="A3" s="113"/>
      <c r="B3" s="119" t="s">
        <v>114</v>
      </c>
      <c r="C3" s="119"/>
      <c r="D3" s="119"/>
      <c r="E3" s="119"/>
      <c r="F3" s="22"/>
    </row>
    <row r="4" spans="1:6" ht="12.75">
      <c r="A4" s="113"/>
      <c r="B4" s="126"/>
      <c r="C4" s="126"/>
      <c r="D4" s="126"/>
      <c r="E4" s="17"/>
      <c r="F4" s="22"/>
    </row>
    <row r="5" spans="1:6" ht="12.75">
      <c r="A5" s="113"/>
      <c r="B5" s="126" t="s">
        <v>2</v>
      </c>
      <c r="C5" s="126"/>
      <c r="D5" s="126"/>
      <c r="E5" s="45">
        <v>240000</v>
      </c>
      <c r="F5" s="22"/>
    </row>
    <row r="6" spans="1:6" ht="12.75">
      <c r="A6" s="113"/>
      <c r="B6" s="126" t="s">
        <v>3</v>
      </c>
      <c r="C6" s="126"/>
      <c r="D6" s="126"/>
      <c r="E6" s="27">
        <v>0.05</v>
      </c>
      <c r="F6" s="22"/>
    </row>
    <row r="7" spans="1:6" ht="12.75">
      <c r="A7" s="113"/>
      <c r="B7" s="126" t="s">
        <v>4</v>
      </c>
      <c r="C7" s="126"/>
      <c r="D7" s="126"/>
      <c r="E7" s="27"/>
      <c r="F7" s="22"/>
    </row>
    <row r="8" spans="1:6" ht="12.75">
      <c r="A8" s="113"/>
      <c r="B8" s="126" t="s">
        <v>5</v>
      </c>
      <c r="C8" s="126"/>
      <c r="D8" s="126"/>
      <c r="E8" s="27">
        <v>0.7</v>
      </c>
      <c r="F8" s="22"/>
    </row>
    <row r="9" spans="1:6" ht="12.75">
      <c r="A9" s="113"/>
      <c r="B9" s="126" t="s">
        <v>6</v>
      </c>
      <c r="C9" s="126"/>
      <c r="D9" s="126"/>
      <c r="E9" s="27">
        <v>0.2</v>
      </c>
      <c r="F9" s="22"/>
    </row>
    <row r="10" spans="1:6" ht="12.75">
      <c r="A10" s="113"/>
      <c r="B10" s="126" t="s">
        <v>9</v>
      </c>
      <c r="C10" s="126"/>
      <c r="D10" s="126"/>
      <c r="E10" s="27">
        <v>0.1</v>
      </c>
      <c r="F10" s="22"/>
    </row>
    <row r="11" spans="1:6" ht="12.75">
      <c r="A11" s="113"/>
      <c r="B11" s="22"/>
      <c r="C11" s="22"/>
      <c r="D11" s="22"/>
      <c r="E11" s="22"/>
      <c r="F11" s="22"/>
    </row>
  </sheetData>
  <sheetProtection password="C690" sheet="1" objects="1" scenarios="1" selectLockedCells="1" selectUnlockedCells="1"/>
  <mergeCells count="9">
    <mergeCell ref="B7:D7"/>
    <mergeCell ref="B8:D8"/>
    <mergeCell ref="B9:D9"/>
    <mergeCell ref="B10:D10"/>
    <mergeCell ref="B3:E3"/>
    <mergeCell ref="A1:C1"/>
    <mergeCell ref="B4:D4"/>
    <mergeCell ref="B5:D5"/>
    <mergeCell ref="B6:D6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1">
      <selection activeCell="C1" sqref="C1:D1"/>
    </sheetView>
  </sheetViews>
  <sheetFormatPr defaultColWidth="9.140625" defaultRowHeight="12.75" customHeight="1"/>
  <cols>
    <col min="1" max="1" width="2.7109375" style="0" customWidth="1"/>
    <col min="2" max="3" width="13.7109375" style="0" customWidth="1"/>
    <col min="4" max="8" width="12.7109375" style="0" customWidth="1"/>
    <col min="9" max="9" width="2.7109375" style="1" customWidth="1"/>
    <col min="10" max="18" width="12.7109375" style="1" customWidth="1"/>
    <col min="19" max="32" width="9.140625" style="1" customWidth="1"/>
  </cols>
  <sheetData>
    <row r="1" spans="2:4" ht="12.75" customHeight="1">
      <c r="B1" s="2" t="s">
        <v>0</v>
      </c>
      <c r="C1" s="117"/>
      <c r="D1" s="117"/>
    </row>
    <row r="2" spans="2:4" ht="12.75" customHeight="1">
      <c r="B2" s="2" t="s">
        <v>1</v>
      </c>
      <c r="C2" s="117"/>
      <c r="D2" s="117"/>
    </row>
    <row r="3" spans="1:4" ht="12.75" customHeight="1">
      <c r="A3" s="1"/>
      <c r="B3" s="3"/>
      <c r="C3" s="120" t="s">
        <v>45</v>
      </c>
      <c r="D3" s="120"/>
    </row>
    <row r="4" spans="1:4" ht="12.75" customHeight="1">
      <c r="A4" s="1"/>
      <c r="B4" s="1"/>
      <c r="C4" s="1"/>
      <c r="D4" s="1"/>
    </row>
    <row r="5" spans="1:9" ht="12.75" customHeight="1">
      <c r="A5" s="17"/>
      <c r="B5" s="119" t="s">
        <v>117</v>
      </c>
      <c r="C5" s="119"/>
      <c r="D5" s="119"/>
      <c r="E5" s="119"/>
      <c r="F5" s="119"/>
      <c r="G5" s="119"/>
      <c r="H5" s="119"/>
      <c r="I5" s="20"/>
    </row>
    <row r="6" spans="1:9" ht="12.75" customHeight="1">
      <c r="A6" s="18"/>
      <c r="B6" s="122"/>
      <c r="C6" s="122"/>
      <c r="D6" s="18"/>
      <c r="E6" s="18"/>
      <c r="F6" s="19"/>
      <c r="G6" s="19"/>
      <c r="H6" s="20"/>
      <c r="I6" s="20"/>
    </row>
    <row r="7" spans="1:9" ht="12.75" customHeight="1">
      <c r="A7" s="21" t="s">
        <v>7</v>
      </c>
      <c r="B7" s="124" t="s">
        <v>8</v>
      </c>
      <c r="C7" s="124"/>
      <c r="D7" s="18"/>
      <c r="E7" s="18"/>
      <c r="F7" s="19"/>
      <c r="G7" s="22"/>
      <c r="H7" s="20"/>
      <c r="I7" s="20"/>
    </row>
    <row r="8" spans="1:9" ht="12.75" customHeight="1">
      <c r="A8" s="21"/>
      <c r="B8" s="122"/>
      <c r="C8" s="122"/>
      <c r="D8" s="18"/>
      <c r="E8" s="18"/>
      <c r="F8" s="19"/>
      <c r="G8" s="22"/>
      <c r="H8" s="20"/>
      <c r="I8" s="20"/>
    </row>
    <row r="9" spans="1:9" ht="12.75" customHeight="1">
      <c r="A9" s="22"/>
      <c r="B9" s="130" t="s">
        <v>30</v>
      </c>
      <c r="C9" s="130"/>
      <c r="D9" s="33" t="s">
        <v>26</v>
      </c>
      <c r="E9" s="33" t="s">
        <v>27</v>
      </c>
      <c r="F9" s="33" t="s">
        <v>28</v>
      </c>
      <c r="G9" s="33" t="s">
        <v>29</v>
      </c>
      <c r="H9" s="33" t="s">
        <v>13</v>
      </c>
      <c r="I9" s="20"/>
    </row>
    <row r="10" spans="1:9" ht="12.75" customHeight="1">
      <c r="A10" s="22"/>
      <c r="B10" s="122" t="s">
        <v>42</v>
      </c>
      <c r="C10" s="122"/>
      <c r="D10" s="54"/>
      <c r="E10" s="55"/>
      <c r="F10" s="54"/>
      <c r="G10" s="55"/>
      <c r="H10" s="54"/>
      <c r="I10" s="20"/>
    </row>
    <row r="11" spans="1:9" ht="12.75" customHeight="1">
      <c r="A11" s="22"/>
      <c r="B11" s="122" t="s">
        <v>44</v>
      </c>
      <c r="C11" s="122"/>
      <c r="D11" s="46"/>
      <c r="E11" s="47"/>
      <c r="F11" s="46"/>
      <c r="G11" s="47"/>
      <c r="H11" s="48"/>
      <c r="I11" s="20"/>
    </row>
    <row r="12" spans="1:9" ht="12.75" customHeight="1" thickBot="1">
      <c r="A12" s="22"/>
      <c r="B12" s="122" t="s">
        <v>13</v>
      </c>
      <c r="C12" s="122"/>
      <c r="D12" s="42"/>
      <c r="E12" s="56"/>
      <c r="F12" s="42"/>
      <c r="G12" s="56"/>
      <c r="H12" s="57"/>
      <c r="I12" s="20"/>
    </row>
    <row r="13" spans="1:9" ht="12.75" customHeight="1" thickTop="1">
      <c r="A13" s="22"/>
      <c r="B13" s="122"/>
      <c r="C13" s="122"/>
      <c r="D13" s="28">
        <f>IF(D12="","",IF(D12=608000,"Correct!","Try again!"))</f>
      </c>
      <c r="E13" s="28">
        <f>IF(E12="","",IF(E12=705000,"Correct!","Try again!"))</f>
      </c>
      <c r="F13" s="28">
        <f>IF(F12="","",IF(F12=963000,"Correct!","Try again!"))</f>
      </c>
      <c r="G13" s="28">
        <f>IF(G12="","",IF(G12=712000,"Correct!","Try again!"))</f>
      </c>
      <c r="H13" s="28">
        <f>IF(H12="","",IF(H12=2988000,"Correct!","Try again!"))</f>
      </c>
      <c r="I13" s="20"/>
    </row>
    <row r="14" spans="1:9" ht="12.75" customHeight="1">
      <c r="A14" s="22"/>
      <c r="B14" s="122"/>
      <c r="C14" s="122"/>
      <c r="D14" s="20"/>
      <c r="E14" s="20"/>
      <c r="F14" s="20"/>
      <c r="G14" s="20"/>
      <c r="H14" s="20"/>
      <c r="I14" s="20"/>
    </row>
    <row r="15" spans="1:9" ht="12.75" customHeight="1">
      <c r="A15" s="21" t="s">
        <v>15</v>
      </c>
      <c r="B15" s="129" t="s">
        <v>117</v>
      </c>
      <c r="C15" s="129"/>
      <c r="D15" s="129"/>
      <c r="E15" s="20"/>
      <c r="F15" s="20"/>
      <c r="G15" s="20"/>
      <c r="H15" s="20"/>
      <c r="I15" s="20"/>
    </row>
    <row r="16" spans="1:9" ht="12.75" customHeight="1">
      <c r="A16" s="21"/>
      <c r="B16" s="118" t="s">
        <v>34</v>
      </c>
      <c r="C16" s="118"/>
      <c r="D16" s="118"/>
      <c r="E16" s="24"/>
      <c r="F16" s="20"/>
      <c r="G16" s="20"/>
      <c r="H16" s="20"/>
      <c r="I16" s="20"/>
    </row>
    <row r="17" spans="1:9" ht="12.75" customHeight="1">
      <c r="A17" s="21"/>
      <c r="B17" s="122"/>
      <c r="C17" s="122"/>
      <c r="D17" s="20"/>
      <c r="E17" s="24"/>
      <c r="F17" s="20"/>
      <c r="G17" s="20"/>
      <c r="H17" s="20"/>
      <c r="I17" s="20"/>
    </row>
    <row r="18" spans="1:9" ht="12.75" customHeight="1">
      <c r="A18" s="21"/>
      <c r="B18" s="131" t="s">
        <v>118</v>
      </c>
      <c r="C18" s="122"/>
      <c r="D18" s="58"/>
      <c r="E18" s="24"/>
      <c r="F18" s="20"/>
      <c r="G18" s="20"/>
      <c r="H18" s="20"/>
      <c r="I18" s="20"/>
    </row>
    <row r="19" spans="1:9" ht="12.75" customHeight="1">
      <c r="A19" s="21"/>
      <c r="B19" s="131" t="s">
        <v>119</v>
      </c>
      <c r="C19" s="122"/>
      <c r="D19" s="46"/>
      <c r="E19" s="24"/>
      <c r="F19" s="20"/>
      <c r="G19" s="20"/>
      <c r="H19" s="20"/>
      <c r="I19" s="20"/>
    </row>
    <row r="20" spans="1:9" ht="12.75" customHeight="1">
      <c r="A20" s="21"/>
      <c r="B20" s="131" t="s">
        <v>120</v>
      </c>
      <c r="C20" s="122"/>
      <c r="D20" s="49"/>
      <c r="E20" s="24"/>
      <c r="F20" s="20"/>
      <c r="G20" s="20"/>
      <c r="H20" s="20"/>
      <c r="I20" s="20"/>
    </row>
    <row r="21" spans="1:9" ht="12.75" customHeight="1">
      <c r="A21" s="21"/>
      <c r="B21" s="131" t="s">
        <v>121</v>
      </c>
      <c r="C21" s="122"/>
      <c r="D21" s="46"/>
      <c r="E21" s="24"/>
      <c r="F21" s="20"/>
      <c r="G21" s="20"/>
      <c r="H21" s="20"/>
      <c r="I21" s="20"/>
    </row>
    <row r="22" spans="1:9" ht="12.75" customHeight="1" thickBot="1">
      <c r="A22" s="22"/>
      <c r="B22" s="131" t="s">
        <v>122</v>
      </c>
      <c r="C22" s="122"/>
      <c r="D22" s="59"/>
      <c r="E22" s="20"/>
      <c r="F22" s="20"/>
      <c r="G22" s="20"/>
      <c r="H22" s="20"/>
      <c r="I22" s="20"/>
    </row>
    <row r="23" spans="1:9" ht="12.75" customHeight="1" thickTop="1">
      <c r="A23" s="22"/>
      <c r="B23" s="122"/>
      <c r="C23" s="122"/>
      <c r="D23" s="28">
        <f>IF(D22="","",IF(D22=495200,"Correct!","Try again!"))</f>
      </c>
      <c r="E23" s="20"/>
      <c r="F23" s="20"/>
      <c r="G23" s="20"/>
      <c r="H23" s="20"/>
      <c r="I23" s="20"/>
    </row>
    <row r="24" spans="1:9" ht="12.75" customHeight="1">
      <c r="A24" s="22"/>
      <c r="B24" s="122"/>
      <c r="C24" s="122"/>
      <c r="D24" s="20"/>
      <c r="E24" s="20"/>
      <c r="F24" s="20"/>
      <c r="G24" s="20"/>
      <c r="H24" s="20"/>
      <c r="I24" s="20"/>
    </row>
    <row r="25" spans="1:9" ht="12.75" customHeight="1">
      <c r="A25" s="21" t="s">
        <v>16</v>
      </c>
      <c r="B25" s="129" t="s">
        <v>117</v>
      </c>
      <c r="C25" s="129"/>
      <c r="D25" s="129"/>
      <c r="E25" s="129"/>
      <c r="F25" s="129"/>
      <c r="G25" s="129"/>
      <c r="H25" s="19"/>
      <c r="I25" s="20"/>
    </row>
    <row r="26" spans="1:9" ht="12.75" customHeight="1">
      <c r="A26" s="22"/>
      <c r="B26" s="118" t="s">
        <v>41</v>
      </c>
      <c r="C26" s="118"/>
      <c r="D26" s="118"/>
      <c r="E26" s="118"/>
      <c r="F26" s="118"/>
      <c r="G26" s="118"/>
      <c r="H26" s="19"/>
      <c r="I26" s="20"/>
    </row>
    <row r="27" spans="1:9" ht="12.75" customHeight="1">
      <c r="A27" s="22"/>
      <c r="B27" s="122"/>
      <c r="C27" s="122"/>
      <c r="D27" s="20"/>
      <c r="E27" s="20"/>
      <c r="F27" s="20"/>
      <c r="G27" s="20"/>
      <c r="H27" s="20"/>
      <c r="I27" s="20"/>
    </row>
    <row r="28" spans="1:9" ht="12.75" customHeight="1">
      <c r="A28" s="22"/>
      <c r="B28" s="130" t="s">
        <v>42</v>
      </c>
      <c r="C28" s="130"/>
      <c r="D28" s="33" t="s">
        <v>26</v>
      </c>
      <c r="E28" s="33" t="s">
        <v>27</v>
      </c>
      <c r="F28" s="33" t="s">
        <v>28</v>
      </c>
      <c r="G28" s="33" t="s">
        <v>29</v>
      </c>
      <c r="H28" s="20"/>
      <c r="I28" s="20"/>
    </row>
    <row r="29" spans="1:9" ht="12.75" customHeight="1">
      <c r="A29" s="22"/>
      <c r="B29" s="122" t="s">
        <v>43</v>
      </c>
      <c r="C29" s="122"/>
      <c r="D29" s="60"/>
      <c r="E29" s="60"/>
      <c r="F29" s="60"/>
      <c r="G29" s="61"/>
      <c r="H29" s="20"/>
      <c r="I29" s="20"/>
    </row>
    <row r="30" spans="1:9" ht="12.75" customHeight="1">
      <c r="A30" s="22"/>
      <c r="B30" s="131" t="s">
        <v>119</v>
      </c>
      <c r="C30" s="122"/>
      <c r="D30" s="51"/>
      <c r="E30" s="51"/>
      <c r="F30" s="51"/>
      <c r="G30" s="52"/>
      <c r="H30" s="20"/>
      <c r="I30" s="20"/>
    </row>
    <row r="31" spans="1:9" ht="12.75" customHeight="1">
      <c r="A31" s="22"/>
      <c r="B31" s="131" t="s">
        <v>123</v>
      </c>
      <c r="C31" s="122"/>
      <c r="D31" s="53"/>
      <c r="E31" s="53"/>
      <c r="F31" s="53"/>
      <c r="G31" s="46"/>
      <c r="H31" s="20"/>
      <c r="I31" s="20"/>
    </row>
    <row r="32" spans="1:9" ht="12.75" customHeight="1">
      <c r="A32" s="22"/>
      <c r="B32" s="131" t="s">
        <v>124</v>
      </c>
      <c r="C32" s="122"/>
      <c r="D32" s="51"/>
      <c r="E32" s="51"/>
      <c r="F32" s="51"/>
      <c r="G32" s="52"/>
      <c r="H32" s="25"/>
      <c r="I32" s="20"/>
    </row>
    <row r="33" spans="1:9" ht="12.75" customHeight="1">
      <c r="A33" s="22"/>
      <c r="B33" s="131" t="s">
        <v>125</v>
      </c>
      <c r="C33" s="122"/>
      <c r="D33" s="53"/>
      <c r="E33" s="53"/>
      <c r="F33" s="53"/>
      <c r="G33" s="46"/>
      <c r="H33" s="25"/>
      <c r="I33" s="20"/>
    </row>
    <row r="34" spans="1:9" ht="12.75" customHeight="1" thickBot="1">
      <c r="A34" s="22"/>
      <c r="B34" s="131" t="s">
        <v>126</v>
      </c>
      <c r="C34" s="122"/>
      <c r="D34" s="62"/>
      <c r="E34" s="62"/>
      <c r="F34" s="62"/>
      <c r="G34" s="42"/>
      <c r="H34" s="25"/>
      <c r="I34" s="20"/>
    </row>
    <row r="35" spans="1:9" ht="12.75" customHeight="1" thickTop="1">
      <c r="A35" s="22"/>
      <c r="B35" s="122"/>
      <c r="C35" s="122"/>
      <c r="D35" s="28">
        <f>IF(D34="","",IF(D34=103320,"Correct!","Try again!"))</f>
      </c>
      <c r="E35" s="28">
        <f>IF(E34="","",IF(E34=133560,"Correct!","Try again!"))</f>
      </c>
      <c r="F35" s="28">
        <f>IF(F34="","",IF(F34=199080,"Correct!","Try again!"))</f>
      </c>
      <c r="G35" s="28">
        <f>IF(G34="","",IF(G34=178760,"Correct!","Try again!"))</f>
      </c>
      <c r="H35" s="20"/>
      <c r="I35" s="20"/>
    </row>
    <row r="36" spans="1:9" ht="12.75" customHeight="1">
      <c r="A36" s="22"/>
      <c r="B36" s="122"/>
      <c r="C36" s="122"/>
      <c r="D36" s="20"/>
      <c r="E36" s="20"/>
      <c r="F36" s="20"/>
      <c r="G36" s="20"/>
      <c r="H36" s="20"/>
      <c r="I36" s="20"/>
    </row>
    <row r="37" spans="1:9" ht="12.75" customHeight="1">
      <c r="A37" s="22"/>
      <c r="B37" s="130" t="s">
        <v>44</v>
      </c>
      <c r="C37" s="130"/>
      <c r="D37" s="33" t="s">
        <v>26</v>
      </c>
      <c r="E37" s="33" t="s">
        <v>27</v>
      </c>
      <c r="F37" s="33" t="s">
        <v>28</v>
      </c>
      <c r="G37" s="33" t="s">
        <v>29</v>
      </c>
      <c r="H37" s="20"/>
      <c r="I37" s="20"/>
    </row>
    <row r="38" spans="1:9" ht="12.75" customHeight="1">
      <c r="A38" s="22"/>
      <c r="B38" s="122" t="s">
        <v>43</v>
      </c>
      <c r="C38" s="122"/>
      <c r="D38" s="60"/>
      <c r="E38" s="60"/>
      <c r="F38" s="60"/>
      <c r="G38" s="61"/>
      <c r="H38" s="20"/>
      <c r="I38" s="20"/>
    </row>
    <row r="39" spans="1:9" ht="12.75" customHeight="1">
      <c r="A39" s="22"/>
      <c r="B39" s="131" t="s">
        <v>119</v>
      </c>
      <c r="C39" s="122"/>
      <c r="D39" s="51"/>
      <c r="E39" s="51"/>
      <c r="F39" s="51"/>
      <c r="G39" s="52"/>
      <c r="H39" s="20"/>
      <c r="I39" s="20"/>
    </row>
    <row r="40" spans="1:9" ht="12.75" customHeight="1">
      <c r="A40" s="22"/>
      <c r="B40" s="131" t="s">
        <v>123</v>
      </c>
      <c r="C40" s="122"/>
      <c r="D40" s="53"/>
      <c r="E40" s="53"/>
      <c r="F40" s="53"/>
      <c r="G40" s="46"/>
      <c r="H40" s="20"/>
      <c r="I40" s="20"/>
    </row>
    <row r="41" spans="1:9" ht="12.75" customHeight="1">
      <c r="A41" s="22"/>
      <c r="B41" s="131" t="s">
        <v>124</v>
      </c>
      <c r="C41" s="122"/>
      <c r="D41" s="51"/>
      <c r="E41" s="51"/>
      <c r="F41" s="51"/>
      <c r="G41" s="52"/>
      <c r="H41" s="20"/>
      <c r="I41" s="20"/>
    </row>
    <row r="42" spans="1:9" ht="12.75" customHeight="1">
      <c r="A42" s="22"/>
      <c r="B42" s="131" t="s">
        <v>125</v>
      </c>
      <c r="C42" s="122"/>
      <c r="D42" s="53"/>
      <c r="E42" s="53"/>
      <c r="F42" s="53"/>
      <c r="G42" s="46"/>
      <c r="H42" s="20"/>
      <c r="I42" s="20"/>
    </row>
    <row r="43" spans="1:9" ht="12.75" customHeight="1" thickBot="1">
      <c r="A43" s="22"/>
      <c r="B43" s="131" t="s">
        <v>126</v>
      </c>
      <c r="C43" s="122"/>
      <c r="D43" s="62"/>
      <c r="E43" s="62"/>
      <c r="F43" s="62"/>
      <c r="G43" s="42"/>
      <c r="H43" s="20"/>
      <c r="I43" s="20"/>
    </row>
    <row r="44" spans="1:9" ht="12.75" customHeight="1" thickTop="1">
      <c r="A44" s="22"/>
      <c r="B44" s="22"/>
      <c r="C44" s="22"/>
      <c r="D44" s="28">
        <f>IF(D43="","",IF(D43=267300,"Correct!","Try again!"))</f>
      </c>
      <c r="E44" s="28">
        <f>IF(E43="","",IF(E43=304920,"Correct!","Try again!"))</f>
      </c>
      <c r="F44" s="28">
        <f>IF(F43="","",IF(F43=363660,"Correct!","Try again!"))</f>
      </c>
      <c r="G44" s="28">
        <f>IF(G43="","",IF(G43=265720,"Correct!","Try again!"))</f>
      </c>
      <c r="H44" s="22"/>
      <c r="I44" s="20"/>
    </row>
  </sheetData>
  <sheetProtection password="C690" sheet="1" objects="1" scenarios="1" selectLockedCells="1"/>
  <mergeCells count="42">
    <mergeCell ref="B40:C40"/>
    <mergeCell ref="B41:C41"/>
    <mergeCell ref="B42:C42"/>
    <mergeCell ref="B43:C43"/>
    <mergeCell ref="B33:C33"/>
    <mergeCell ref="B34:C34"/>
    <mergeCell ref="B35:C35"/>
    <mergeCell ref="B36:C36"/>
    <mergeCell ref="B38:C38"/>
    <mergeCell ref="B39:C39"/>
    <mergeCell ref="B24:C24"/>
    <mergeCell ref="B27:C27"/>
    <mergeCell ref="B29:C29"/>
    <mergeCell ref="B30:C30"/>
    <mergeCell ref="B31:C31"/>
    <mergeCell ref="B32:C32"/>
    <mergeCell ref="B26:G26"/>
    <mergeCell ref="B25:G25"/>
    <mergeCell ref="B18:C18"/>
    <mergeCell ref="B19:C19"/>
    <mergeCell ref="B20:C20"/>
    <mergeCell ref="B21:C21"/>
    <mergeCell ref="B22:C22"/>
    <mergeCell ref="B23:C23"/>
    <mergeCell ref="C1:D1"/>
    <mergeCell ref="B5:H5"/>
    <mergeCell ref="B6:C6"/>
    <mergeCell ref="B37:C37"/>
    <mergeCell ref="B28:C28"/>
    <mergeCell ref="B9:C9"/>
    <mergeCell ref="B7:C7"/>
    <mergeCell ref="B8:C8"/>
    <mergeCell ref="B10:C10"/>
    <mergeCell ref="B11:C11"/>
    <mergeCell ref="B17:C17"/>
    <mergeCell ref="B16:D16"/>
    <mergeCell ref="B15:D15"/>
    <mergeCell ref="C3:D3"/>
    <mergeCell ref="C2:D2"/>
    <mergeCell ref="B12:C12"/>
    <mergeCell ref="B13:C13"/>
    <mergeCell ref="B14:C14"/>
  </mergeCells>
  <printOptions horizontalCentered="1"/>
  <pageMargins left="0.25" right="0.25" top="0.35" bottom="0.31" header="0.42" footer="0.38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9" width="12.7109375" style="0" customWidth="1"/>
    <col min="10" max="10" width="2.7109375" style="0" customWidth="1"/>
    <col min="11" max="20" width="12.7109375" style="0" customWidth="1"/>
  </cols>
  <sheetData>
    <row r="1" spans="1:6" ht="12.75">
      <c r="A1" s="127" t="s">
        <v>113</v>
      </c>
      <c r="B1" s="128"/>
      <c r="C1" s="128"/>
      <c r="D1" s="4"/>
      <c r="F1" s="4"/>
    </row>
    <row r="2" spans="5:6" ht="12.75">
      <c r="E2" s="4"/>
      <c r="F2" s="4"/>
    </row>
    <row r="3" spans="1:10" ht="12.75">
      <c r="A3" s="113"/>
      <c r="B3" s="119" t="s">
        <v>117</v>
      </c>
      <c r="C3" s="119"/>
      <c r="D3" s="119"/>
      <c r="E3" s="119"/>
      <c r="F3" s="119"/>
      <c r="G3" s="119"/>
      <c r="H3" s="119"/>
      <c r="I3" s="119"/>
      <c r="J3" s="22"/>
    </row>
    <row r="4" spans="1:10" ht="12.75">
      <c r="A4" s="113"/>
      <c r="B4" s="126"/>
      <c r="C4" s="126"/>
      <c r="D4" s="126"/>
      <c r="E4" s="17"/>
      <c r="F4" s="29"/>
      <c r="G4" s="30"/>
      <c r="H4" s="20"/>
      <c r="I4" s="20"/>
      <c r="J4" s="22"/>
    </row>
    <row r="5" spans="1:10" ht="12.75">
      <c r="A5" s="113"/>
      <c r="B5" s="124" t="s">
        <v>22</v>
      </c>
      <c r="C5" s="124"/>
      <c r="D5" s="124"/>
      <c r="E5" s="22"/>
      <c r="F5" s="20"/>
      <c r="G5" s="20"/>
      <c r="H5" s="20"/>
      <c r="I5" s="20"/>
      <c r="J5" s="22"/>
    </row>
    <row r="6" spans="1:10" ht="12.75">
      <c r="A6" s="113"/>
      <c r="B6" s="126" t="s">
        <v>23</v>
      </c>
      <c r="C6" s="126"/>
      <c r="D6" s="126"/>
      <c r="E6" s="27">
        <v>0.05</v>
      </c>
      <c r="F6" s="20"/>
      <c r="G6" s="20"/>
      <c r="H6" s="20"/>
      <c r="I6" s="20"/>
      <c r="J6" s="22"/>
    </row>
    <row r="7" spans="1:10" ht="12.75">
      <c r="A7" s="113"/>
      <c r="B7" s="126" t="s">
        <v>24</v>
      </c>
      <c r="C7" s="126"/>
      <c r="D7" s="126"/>
      <c r="E7" s="27">
        <v>0.1</v>
      </c>
      <c r="F7" s="20"/>
      <c r="G7" s="20"/>
      <c r="H7" s="20"/>
      <c r="I7" s="20"/>
      <c r="J7" s="22"/>
    </row>
    <row r="8" spans="1:10" ht="12.75">
      <c r="A8" s="113"/>
      <c r="B8" s="126"/>
      <c r="C8" s="126"/>
      <c r="D8" s="126"/>
      <c r="E8" s="27"/>
      <c r="F8" s="20"/>
      <c r="G8" s="20"/>
      <c r="H8" s="20"/>
      <c r="I8" s="20"/>
      <c r="J8" s="22"/>
    </row>
    <row r="9" spans="1:10" ht="12.75">
      <c r="A9" s="113"/>
      <c r="B9" s="126"/>
      <c r="C9" s="126"/>
      <c r="D9" s="126"/>
      <c r="E9" s="27"/>
      <c r="F9" s="20"/>
      <c r="G9" s="20"/>
      <c r="H9" s="20"/>
      <c r="I9" s="20"/>
      <c r="J9" s="22"/>
    </row>
    <row r="10" spans="1:10" ht="12.75">
      <c r="A10" s="113"/>
      <c r="B10" s="130" t="s">
        <v>25</v>
      </c>
      <c r="C10" s="130"/>
      <c r="D10" s="130"/>
      <c r="E10" s="33" t="s">
        <v>26</v>
      </c>
      <c r="F10" s="33" t="s">
        <v>27</v>
      </c>
      <c r="G10" s="33" t="s">
        <v>28</v>
      </c>
      <c r="H10" s="33" t="s">
        <v>29</v>
      </c>
      <c r="I10" s="33" t="s">
        <v>13</v>
      </c>
      <c r="J10" s="22"/>
    </row>
    <row r="11" spans="1:10" ht="12.75">
      <c r="A11" s="113"/>
      <c r="B11" s="126" t="s">
        <v>23</v>
      </c>
      <c r="C11" s="126"/>
      <c r="D11" s="126"/>
      <c r="E11" s="45">
        <v>160000</v>
      </c>
      <c r="F11" s="45">
        <v>200000</v>
      </c>
      <c r="G11" s="45">
        <v>320000</v>
      </c>
      <c r="H11" s="45">
        <v>280000</v>
      </c>
      <c r="I11" s="114">
        <f>SUM(E11:H11)</f>
        <v>960000</v>
      </c>
      <c r="J11" s="22"/>
    </row>
    <row r="12" spans="1:10" ht="12.75">
      <c r="A12" s="113"/>
      <c r="B12" s="126" t="s">
        <v>24</v>
      </c>
      <c r="C12" s="126"/>
      <c r="D12" s="126"/>
      <c r="E12" s="65">
        <v>400000</v>
      </c>
      <c r="F12" s="65">
        <v>450000</v>
      </c>
      <c r="G12" s="65">
        <v>570000</v>
      </c>
      <c r="H12" s="65">
        <v>380000</v>
      </c>
      <c r="I12" s="66">
        <f>SUM(E12:H12)</f>
        <v>1800000</v>
      </c>
      <c r="J12" s="22"/>
    </row>
    <row r="13" spans="1:10" ht="13.5" thickBot="1">
      <c r="A13" s="113"/>
      <c r="B13" s="126" t="s">
        <v>88</v>
      </c>
      <c r="C13" s="126"/>
      <c r="D13" s="126"/>
      <c r="E13" s="63">
        <f>SUM(E11:E12)</f>
        <v>560000</v>
      </c>
      <c r="F13" s="63">
        <f>SUM(F11:F12)</f>
        <v>650000</v>
      </c>
      <c r="G13" s="63">
        <f>SUM(G11:G12)</f>
        <v>890000</v>
      </c>
      <c r="H13" s="63">
        <f>SUM(H11:H12)</f>
        <v>660000</v>
      </c>
      <c r="I13" s="64">
        <f>SUM(E13:H13)</f>
        <v>2760000</v>
      </c>
      <c r="J13" s="22"/>
    </row>
    <row r="14" spans="1:10" ht="13.5" thickTop="1">
      <c r="A14" s="113"/>
      <c r="B14" s="126"/>
      <c r="C14" s="126"/>
      <c r="D14" s="126"/>
      <c r="E14" s="20"/>
      <c r="F14" s="20"/>
      <c r="G14" s="20"/>
      <c r="H14" s="20"/>
      <c r="I14" s="22"/>
      <c r="J14" s="22"/>
    </row>
    <row r="15" spans="1:10" ht="12.75">
      <c r="A15" s="113"/>
      <c r="B15" s="124" t="s">
        <v>111</v>
      </c>
      <c r="C15" s="124"/>
      <c r="D15" s="124"/>
      <c r="E15" s="20"/>
      <c r="F15" s="20"/>
      <c r="G15" s="20"/>
      <c r="H15" s="20"/>
      <c r="I15" s="22"/>
      <c r="J15" s="22"/>
    </row>
    <row r="16" spans="1:10" ht="12.75">
      <c r="A16" s="113"/>
      <c r="B16" s="126" t="s">
        <v>31</v>
      </c>
      <c r="C16" s="126"/>
      <c r="D16" s="126"/>
      <c r="E16" s="27">
        <v>0.6</v>
      </c>
      <c r="F16" s="20"/>
      <c r="G16" s="20"/>
      <c r="H16" s="20"/>
      <c r="I16" s="22"/>
      <c r="J16" s="22"/>
    </row>
    <row r="17" spans="1:10" ht="12.75">
      <c r="A17" s="113"/>
      <c r="B17" s="126" t="s">
        <v>89</v>
      </c>
      <c r="C17" s="126"/>
      <c r="D17" s="126"/>
      <c r="E17" s="27"/>
      <c r="F17" s="20"/>
      <c r="G17" s="20"/>
      <c r="H17" s="20"/>
      <c r="I17" s="22"/>
      <c r="J17" s="22"/>
    </row>
    <row r="18" spans="1:10" ht="12.75">
      <c r="A18" s="113"/>
      <c r="B18" s="126" t="s">
        <v>32</v>
      </c>
      <c r="C18" s="126"/>
      <c r="D18" s="126"/>
      <c r="E18" s="27">
        <v>0.1</v>
      </c>
      <c r="F18" s="20"/>
      <c r="G18" s="20"/>
      <c r="H18" s="20"/>
      <c r="I18" s="22"/>
      <c r="J18" s="22"/>
    </row>
    <row r="19" spans="1:10" ht="12.75">
      <c r="A19" s="113"/>
      <c r="B19" s="126" t="s">
        <v>33</v>
      </c>
      <c r="C19" s="126"/>
      <c r="D19" s="126"/>
      <c r="E19" s="20"/>
      <c r="F19" s="20"/>
      <c r="G19" s="20"/>
      <c r="H19" s="20"/>
      <c r="I19" s="22"/>
      <c r="J19" s="22"/>
    </row>
    <row r="20" spans="1:10" ht="12.75">
      <c r="A20" s="113"/>
      <c r="B20" s="126"/>
      <c r="C20" s="126"/>
      <c r="D20" s="126"/>
      <c r="E20" s="20"/>
      <c r="F20" s="20"/>
      <c r="G20" s="20"/>
      <c r="H20" s="20"/>
      <c r="I20" s="22"/>
      <c r="J20" s="22"/>
    </row>
    <row r="21" spans="1:10" ht="12.75">
      <c r="A21" s="113"/>
      <c r="B21" s="126" t="s">
        <v>35</v>
      </c>
      <c r="C21" s="126"/>
      <c r="D21" s="126"/>
      <c r="E21" s="45">
        <v>700000</v>
      </c>
      <c r="F21" s="20"/>
      <c r="G21" s="20"/>
      <c r="H21" s="20"/>
      <c r="I21" s="22"/>
      <c r="J21" s="22"/>
    </row>
    <row r="22" spans="1:10" ht="12.75">
      <c r="A22" s="113"/>
      <c r="B22" s="126" t="s">
        <v>36</v>
      </c>
      <c r="C22" s="126"/>
      <c r="D22" s="126"/>
      <c r="E22" s="67"/>
      <c r="F22" s="20"/>
      <c r="G22" s="20"/>
      <c r="H22" s="20"/>
      <c r="I22" s="22"/>
      <c r="J22" s="22"/>
    </row>
    <row r="23" spans="1:10" ht="12.75">
      <c r="A23" s="113"/>
      <c r="B23" s="126" t="s">
        <v>37</v>
      </c>
      <c r="C23" s="126"/>
      <c r="D23" s="126"/>
      <c r="E23" s="67"/>
      <c r="F23" s="20"/>
      <c r="G23" s="20"/>
      <c r="H23" s="20"/>
      <c r="I23" s="22"/>
      <c r="J23" s="22"/>
    </row>
    <row r="24" spans="1:10" ht="12.75">
      <c r="A24" s="113"/>
      <c r="B24" s="126" t="s">
        <v>38</v>
      </c>
      <c r="C24" s="126"/>
      <c r="D24" s="126"/>
      <c r="E24" s="67"/>
      <c r="F24" s="20"/>
      <c r="G24" s="20"/>
      <c r="H24" s="20"/>
      <c r="I24" s="22"/>
      <c r="J24" s="22"/>
    </row>
    <row r="25" spans="1:10" ht="12.75">
      <c r="A25" s="113"/>
      <c r="B25" s="126" t="s">
        <v>39</v>
      </c>
      <c r="C25" s="126"/>
      <c r="D25" s="126"/>
      <c r="E25" s="45">
        <v>20000</v>
      </c>
      <c r="F25" s="20"/>
      <c r="G25" s="20"/>
      <c r="H25" s="20"/>
      <c r="I25" s="22"/>
      <c r="J25" s="22"/>
    </row>
    <row r="26" spans="1:10" ht="12.75">
      <c r="A26" s="113"/>
      <c r="B26" s="126" t="s">
        <v>40</v>
      </c>
      <c r="C26" s="126"/>
      <c r="D26" s="126"/>
      <c r="E26" s="45">
        <v>40000</v>
      </c>
      <c r="F26" s="20"/>
      <c r="G26" s="20"/>
      <c r="H26" s="20"/>
      <c r="I26" s="22"/>
      <c r="J26" s="22"/>
    </row>
    <row r="27" spans="1:10" ht="12.75">
      <c r="A27" s="113"/>
      <c r="B27" s="22"/>
      <c r="C27" s="22"/>
      <c r="D27" s="22"/>
      <c r="E27" s="22"/>
      <c r="F27" s="22"/>
      <c r="G27" s="22"/>
      <c r="H27" s="22"/>
      <c r="I27" s="22"/>
      <c r="J27" s="22"/>
    </row>
  </sheetData>
  <sheetProtection password="C690" sheet="1" objects="1" scenarios="1" selectLockedCells="1" selectUnlockedCells="1"/>
  <mergeCells count="25"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6:D16"/>
    <mergeCell ref="B23:D23"/>
    <mergeCell ref="B3:I3"/>
    <mergeCell ref="A1:C1"/>
    <mergeCell ref="B15:D15"/>
    <mergeCell ref="B10:D10"/>
    <mergeCell ref="B5:D5"/>
    <mergeCell ref="B4:D4"/>
    <mergeCell ref="B6:D6"/>
    <mergeCell ref="B7:D7"/>
    <mergeCell ref="B8:D8"/>
    <mergeCell ref="B9:D9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showGridLines="0" zoomScalePageLayoutView="0" workbookViewId="0" topLeftCell="A1">
      <selection activeCell="C1" sqref="C1:D1"/>
    </sheetView>
  </sheetViews>
  <sheetFormatPr defaultColWidth="9.140625" defaultRowHeight="12.75" customHeight="1"/>
  <cols>
    <col min="1" max="1" width="2.7109375" style="0" customWidth="1"/>
    <col min="2" max="8" width="12.7109375" style="0" customWidth="1"/>
    <col min="9" max="9" width="2.7109375" style="1" customWidth="1"/>
    <col min="10" max="21" width="12.7109375" style="1" customWidth="1"/>
    <col min="22" max="95" width="9.140625" style="1" customWidth="1"/>
  </cols>
  <sheetData>
    <row r="1" spans="2:4" ht="12.75" customHeight="1">
      <c r="B1" s="2" t="s">
        <v>0</v>
      </c>
      <c r="C1" s="117"/>
      <c r="D1" s="117"/>
    </row>
    <row r="2" spans="1:5" ht="12.75" customHeight="1">
      <c r="A2" s="1"/>
      <c r="B2" s="2" t="s">
        <v>1</v>
      </c>
      <c r="C2" s="117"/>
      <c r="D2" s="117"/>
      <c r="E2" s="1"/>
    </row>
    <row r="3" spans="1:5" ht="12.75" customHeight="1">
      <c r="A3" s="1"/>
      <c r="B3" s="3"/>
      <c r="C3" s="120" t="s">
        <v>128</v>
      </c>
      <c r="D3" s="120"/>
      <c r="E3" s="1"/>
    </row>
    <row r="4" spans="1:5" ht="12.75" customHeight="1">
      <c r="A4" s="1"/>
      <c r="B4" s="1"/>
      <c r="C4" s="1"/>
      <c r="D4" s="1"/>
      <c r="E4" s="1"/>
    </row>
    <row r="5" spans="1:9" ht="12.75" customHeight="1">
      <c r="A5" s="17"/>
      <c r="B5" s="129" t="s">
        <v>129</v>
      </c>
      <c r="C5" s="119"/>
      <c r="D5" s="119"/>
      <c r="E5" s="119"/>
      <c r="F5" s="119"/>
      <c r="G5" s="119"/>
      <c r="H5" s="119"/>
      <c r="I5" s="20"/>
    </row>
    <row r="6" spans="1:9" ht="12.75" customHeight="1">
      <c r="A6" s="18"/>
      <c r="B6" s="122"/>
      <c r="C6" s="122"/>
      <c r="D6" s="122"/>
      <c r="E6" s="18"/>
      <c r="F6" s="18"/>
      <c r="G6" s="19"/>
      <c r="H6" s="19"/>
      <c r="I6" s="20"/>
    </row>
    <row r="7" spans="1:9" ht="12.75" customHeight="1">
      <c r="A7" s="21" t="s">
        <v>7</v>
      </c>
      <c r="B7" s="124" t="s">
        <v>8</v>
      </c>
      <c r="C7" s="124"/>
      <c r="D7" s="124"/>
      <c r="E7" s="33" t="s">
        <v>55</v>
      </c>
      <c r="F7" s="33" t="s">
        <v>56</v>
      </c>
      <c r="G7" s="33" t="s">
        <v>57</v>
      </c>
      <c r="H7" s="33" t="s">
        <v>103</v>
      </c>
      <c r="I7" s="20"/>
    </row>
    <row r="8" spans="1:9" ht="12.75" customHeight="1">
      <c r="A8" s="22"/>
      <c r="B8" s="131" t="s">
        <v>130</v>
      </c>
      <c r="C8" s="122"/>
      <c r="D8" s="122"/>
      <c r="E8" s="68"/>
      <c r="F8" s="69"/>
      <c r="G8" s="68"/>
      <c r="H8" s="31"/>
      <c r="I8" s="20"/>
    </row>
    <row r="9" spans="1:9" ht="12.75" customHeight="1">
      <c r="A9" s="22"/>
      <c r="B9" s="131" t="s">
        <v>131</v>
      </c>
      <c r="C9" s="122"/>
      <c r="D9" s="122"/>
      <c r="E9" s="73"/>
      <c r="F9" s="74"/>
      <c r="G9" s="73"/>
      <c r="H9" s="75"/>
      <c r="I9" s="20"/>
    </row>
    <row r="10" spans="1:9" ht="12.75" customHeight="1" thickBot="1">
      <c r="A10" s="22"/>
      <c r="B10" s="131" t="s">
        <v>132</v>
      </c>
      <c r="C10" s="122"/>
      <c r="D10" s="122"/>
      <c r="E10" s="42"/>
      <c r="F10" s="56"/>
      <c r="G10" s="42"/>
      <c r="H10" s="70"/>
      <c r="I10" s="20"/>
    </row>
    <row r="11" spans="1:9" ht="12.75" customHeight="1" thickTop="1">
      <c r="A11" s="22"/>
      <c r="B11" s="122"/>
      <c r="C11" s="122"/>
      <c r="D11" s="122"/>
      <c r="E11" s="28">
        <f>IF(E10="","",IF(E10=250000,"Correct!","Try again!"))</f>
      </c>
      <c r="F11" s="28">
        <f>IF(F10="","",IF(F10=270000,"Correct!","Try again!"))</f>
      </c>
      <c r="G11" s="28">
        <f>IF(G10="","",IF(G10=291600,"Correct!","Try again!"))</f>
      </c>
      <c r="H11" s="28">
        <f>IF(H10="","",IF(H10=811600,"Correct!","Try again!"))</f>
      </c>
      <c r="I11" s="20"/>
    </row>
    <row r="12" spans="1:9" ht="12.75" customHeight="1">
      <c r="A12" s="22"/>
      <c r="B12" s="122"/>
      <c r="C12" s="122"/>
      <c r="D12" s="122"/>
      <c r="E12" s="20"/>
      <c r="F12" s="20"/>
      <c r="G12" s="20"/>
      <c r="H12" s="20"/>
      <c r="I12" s="20"/>
    </row>
    <row r="13" spans="1:9" ht="12.75" customHeight="1">
      <c r="A13" s="21" t="s">
        <v>15</v>
      </c>
      <c r="B13" s="123" t="s">
        <v>17</v>
      </c>
      <c r="C13" s="123"/>
      <c r="D13" s="123"/>
      <c r="E13" s="33" t="s">
        <v>55</v>
      </c>
      <c r="F13" s="33" t="s">
        <v>56</v>
      </c>
      <c r="G13" s="33" t="s">
        <v>57</v>
      </c>
      <c r="H13" s="33" t="s">
        <v>103</v>
      </c>
      <c r="I13" s="20"/>
    </row>
    <row r="14" spans="1:9" ht="12.75" customHeight="1">
      <c r="A14" s="21"/>
      <c r="B14" s="131" t="s">
        <v>133</v>
      </c>
      <c r="C14" s="122"/>
      <c r="D14" s="122"/>
      <c r="E14" s="68"/>
      <c r="F14" s="69"/>
      <c r="G14" s="68"/>
      <c r="H14" s="20"/>
      <c r="I14" s="20"/>
    </row>
    <row r="15" spans="1:9" ht="12.75" customHeight="1">
      <c r="A15" s="21"/>
      <c r="B15" s="131" t="s">
        <v>134</v>
      </c>
      <c r="C15" s="122"/>
      <c r="D15" s="122"/>
      <c r="E15" s="46"/>
      <c r="F15" s="47"/>
      <c r="G15" s="46"/>
      <c r="H15" s="20"/>
      <c r="I15" s="20"/>
    </row>
    <row r="16" spans="1:9" ht="12.75" customHeight="1" thickBot="1">
      <c r="A16" s="22"/>
      <c r="B16" s="131" t="s">
        <v>135</v>
      </c>
      <c r="C16" s="122"/>
      <c r="D16" s="122"/>
      <c r="E16" s="42"/>
      <c r="F16" s="42"/>
      <c r="G16" s="42"/>
      <c r="H16" s="70"/>
      <c r="I16" s="20"/>
    </row>
    <row r="17" spans="1:9" ht="12.75" customHeight="1" thickTop="1">
      <c r="A17" s="22"/>
      <c r="B17" s="122"/>
      <c r="C17" s="122"/>
      <c r="D17" s="122"/>
      <c r="E17" s="28">
        <f>IF(E16="","",IF(E16=100000,"Correct!","Try again!"))</f>
      </c>
      <c r="F17" s="28">
        <f>IF(F16="","",IF(F16=258000,"Correct!","Try again!"))</f>
      </c>
      <c r="G17" s="28">
        <f>IF(G16="","",IF(G16=278640,"Correct!","Try again!"))</f>
      </c>
      <c r="H17" s="28">
        <f>IF(H16="","",IF(H16=636640,"Correct!","Try again!"))</f>
      </c>
      <c r="I17" s="20"/>
    </row>
    <row r="18" spans="1:9" ht="12.75" customHeight="1">
      <c r="A18" s="22"/>
      <c r="B18" s="122"/>
      <c r="C18" s="122"/>
      <c r="D18" s="122"/>
      <c r="E18" s="26"/>
      <c r="F18" s="26"/>
      <c r="G18" s="26"/>
      <c r="H18" s="26"/>
      <c r="I18" s="20"/>
    </row>
    <row r="19" spans="1:9" ht="12.75" customHeight="1">
      <c r="A19" s="21" t="s">
        <v>16</v>
      </c>
      <c r="B19" s="123" t="s">
        <v>105</v>
      </c>
      <c r="C19" s="123"/>
      <c r="D19" s="123"/>
      <c r="E19" s="35"/>
      <c r="F19" s="35"/>
      <c r="G19" s="35"/>
      <c r="H19" s="36" t="s">
        <v>103</v>
      </c>
      <c r="I19" s="20"/>
    </row>
    <row r="20" spans="1:9" ht="12.75" customHeight="1">
      <c r="A20" s="22"/>
      <c r="B20" s="122"/>
      <c r="C20" s="122"/>
      <c r="D20" s="122"/>
      <c r="E20" s="33" t="s">
        <v>55</v>
      </c>
      <c r="F20" s="33" t="s">
        <v>56</v>
      </c>
      <c r="G20" s="33" t="s">
        <v>57</v>
      </c>
      <c r="H20" s="33" t="s">
        <v>104</v>
      </c>
      <c r="I20" s="20"/>
    </row>
    <row r="21" spans="1:9" ht="12.75" customHeight="1">
      <c r="A21" s="22"/>
      <c r="B21" s="131" t="s">
        <v>136</v>
      </c>
      <c r="C21" s="122"/>
      <c r="D21" s="122"/>
      <c r="E21" s="54"/>
      <c r="F21" s="55"/>
      <c r="G21" s="54"/>
      <c r="H21" s="71"/>
      <c r="I21" s="20"/>
    </row>
    <row r="22" spans="1:9" ht="12.75" customHeight="1">
      <c r="A22" s="22"/>
      <c r="B22" s="131" t="s">
        <v>137</v>
      </c>
      <c r="C22" s="122"/>
      <c r="D22" s="122"/>
      <c r="E22" s="46"/>
      <c r="F22" s="47"/>
      <c r="G22" s="46"/>
      <c r="H22" s="78"/>
      <c r="I22" s="20"/>
    </row>
    <row r="23" spans="1:9" ht="12.75" customHeight="1">
      <c r="A23" s="22"/>
      <c r="B23" s="131" t="s">
        <v>124</v>
      </c>
      <c r="C23" s="122"/>
      <c r="D23" s="122"/>
      <c r="E23" s="52"/>
      <c r="F23" s="76"/>
      <c r="G23" s="52"/>
      <c r="H23" s="115"/>
      <c r="I23" s="20"/>
    </row>
    <row r="24" spans="1:9" ht="12.75" customHeight="1">
      <c r="A24" s="22"/>
      <c r="B24" s="131" t="s">
        <v>138</v>
      </c>
      <c r="C24" s="122"/>
      <c r="D24" s="122"/>
      <c r="E24" s="46"/>
      <c r="F24" s="77"/>
      <c r="G24" s="50"/>
      <c r="H24" s="115"/>
      <c r="I24" s="20"/>
    </row>
    <row r="25" spans="1:9" ht="12.75" customHeight="1" thickBot="1">
      <c r="A25" s="22"/>
      <c r="B25" s="131" t="s">
        <v>141</v>
      </c>
      <c r="C25" s="122"/>
      <c r="D25" s="122"/>
      <c r="E25" s="42"/>
      <c r="F25" s="56"/>
      <c r="G25" s="42"/>
      <c r="H25" s="72"/>
      <c r="I25" s="20"/>
    </row>
    <row r="26" spans="1:9" ht="12.75" customHeight="1" thickTop="1">
      <c r="A26" s="22"/>
      <c r="B26" s="122"/>
      <c r="C26" s="122"/>
      <c r="D26" s="122"/>
      <c r="E26" s="28">
        <f>IF(E25="","",IF(E25=166200,"Correct!","Try again!"))</f>
      </c>
      <c r="F26" s="28">
        <f>IF(F25="","",IF(F25=163296,"Correct!","Try again!"))</f>
      </c>
      <c r="G26" s="28">
        <f>IF(G25="","",IF(G25=169464,"Correct!","Try again!"))</f>
      </c>
      <c r="H26" s="28">
        <f>IF(H25="","",IF(H25=50839,"Correct!","Try again!"))</f>
      </c>
      <c r="I26" s="20"/>
    </row>
    <row r="27" spans="1:9" ht="12.75" customHeight="1">
      <c r="A27" s="22"/>
      <c r="B27" s="122"/>
      <c r="C27" s="122"/>
      <c r="D27" s="122"/>
      <c r="E27" s="20"/>
      <c r="F27" s="20"/>
      <c r="G27" s="20"/>
      <c r="H27" s="20"/>
      <c r="I27" s="20"/>
    </row>
    <row r="28" spans="1:9" ht="12.75" customHeight="1">
      <c r="A28" s="21" t="s">
        <v>20</v>
      </c>
      <c r="B28" s="123" t="s">
        <v>69</v>
      </c>
      <c r="C28" s="123"/>
      <c r="D28" s="123"/>
      <c r="E28" s="123"/>
      <c r="F28" s="123"/>
      <c r="G28" s="20"/>
      <c r="H28" s="20"/>
      <c r="I28" s="20"/>
    </row>
    <row r="29" spans="1:9" ht="12.75" customHeight="1">
      <c r="A29" s="22"/>
      <c r="B29" s="122"/>
      <c r="C29" s="122"/>
      <c r="D29" s="122"/>
      <c r="E29" s="35"/>
      <c r="F29" s="35"/>
      <c r="G29" s="35"/>
      <c r="H29" s="36" t="s">
        <v>103</v>
      </c>
      <c r="I29" s="20"/>
    </row>
    <row r="30" spans="1:9" ht="12.75" customHeight="1">
      <c r="A30" s="22"/>
      <c r="B30" s="122"/>
      <c r="C30" s="122"/>
      <c r="D30" s="122"/>
      <c r="E30" s="33" t="s">
        <v>55</v>
      </c>
      <c r="F30" s="33" t="s">
        <v>56</v>
      </c>
      <c r="G30" s="33" t="s">
        <v>57</v>
      </c>
      <c r="H30" s="33" t="s">
        <v>104</v>
      </c>
      <c r="I30" s="20"/>
    </row>
    <row r="31" spans="1:9" ht="12.75" customHeight="1">
      <c r="A31" s="22"/>
      <c r="B31" s="131" t="s">
        <v>142</v>
      </c>
      <c r="C31" s="122"/>
      <c r="D31" s="122"/>
      <c r="E31" s="54"/>
      <c r="F31" s="55"/>
      <c r="G31" s="54"/>
      <c r="H31" s="24"/>
      <c r="I31" s="20"/>
    </row>
    <row r="32" spans="1:9" ht="12.75" customHeight="1">
      <c r="A32" s="22"/>
      <c r="B32" s="131" t="s">
        <v>139</v>
      </c>
      <c r="C32" s="122"/>
      <c r="D32" s="122"/>
      <c r="E32" s="46"/>
      <c r="F32" s="47"/>
      <c r="G32" s="46"/>
      <c r="H32" s="20"/>
      <c r="I32" s="20"/>
    </row>
    <row r="33" spans="1:9" ht="12.75" customHeight="1" thickBot="1">
      <c r="A33" s="20"/>
      <c r="B33" s="131" t="s">
        <v>140</v>
      </c>
      <c r="C33" s="122"/>
      <c r="D33" s="122"/>
      <c r="E33" s="42"/>
      <c r="F33" s="56"/>
      <c r="G33" s="42"/>
      <c r="H33" s="72"/>
      <c r="I33" s="32"/>
    </row>
    <row r="34" spans="1:9" ht="12.75" customHeight="1" thickTop="1">
      <c r="A34" s="22"/>
      <c r="B34" s="122"/>
      <c r="C34" s="122"/>
      <c r="D34" s="122"/>
      <c r="E34" s="28">
        <f>IF(E33="","",IF(E33=116340,"Correct!","Try again!"))</f>
      </c>
      <c r="F34" s="116">
        <f>IF(F33="","",IF(AND(F33&gt;=164167,F33&lt;=164167.5),"Correct!","Try again!"))</f>
      </c>
      <c r="G34" s="28">
        <f>IF(G33="","",IF(G33=167614,"Correct!","Try again!"))</f>
      </c>
      <c r="H34" s="116">
        <f>IF(H33="","",IF(AND(H33&gt;=448121,H33&lt;=448121.5),"Correct!","Try again!"))</f>
      </c>
      <c r="I34" s="20"/>
    </row>
    <row r="35" spans="1:9" ht="12.75" customHeight="1">
      <c r="A35" s="22"/>
      <c r="B35" s="122"/>
      <c r="C35" s="122"/>
      <c r="D35" s="122"/>
      <c r="E35" s="20"/>
      <c r="F35" s="20"/>
      <c r="G35" s="20"/>
      <c r="H35" s="20"/>
      <c r="I35" s="20"/>
    </row>
    <row r="36" spans="1:9" ht="12.75" customHeight="1">
      <c r="A36" s="21" t="s">
        <v>70</v>
      </c>
      <c r="B36" s="123" t="s">
        <v>107</v>
      </c>
      <c r="C36" s="123"/>
      <c r="D36" s="123"/>
      <c r="E36" s="123"/>
      <c r="F36" s="20"/>
      <c r="G36" s="20"/>
      <c r="H36" s="20"/>
      <c r="I36" s="20"/>
    </row>
    <row r="37" spans="1:9" ht="12.75" customHeight="1">
      <c r="A37" s="22"/>
      <c r="B37" s="122"/>
      <c r="C37" s="122"/>
      <c r="D37" s="122"/>
      <c r="E37" s="35"/>
      <c r="F37" s="35"/>
      <c r="G37" s="35"/>
      <c r="H37" s="36" t="s">
        <v>103</v>
      </c>
      <c r="I37" s="20"/>
    </row>
    <row r="38" spans="1:9" ht="12.75" customHeight="1">
      <c r="A38" s="22"/>
      <c r="B38" s="122"/>
      <c r="C38" s="122"/>
      <c r="D38" s="122"/>
      <c r="E38" s="33" t="s">
        <v>55</v>
      </c>
      <c r="F38" s="33" t="s">
        <v>56</v>
      </c>
      <c r="G38" s="33" t="s">
        <v>57</v>
      </c>
      <c r="H38" s="33" t="s">
        <v>104</v>
      </c>
      <c r="I38" s="20"/>
    </row>
    <row r="39" spans="1:9" ht="12.75" customHeight="1">
      <c r="A39" s="20"/>
      <c r="B39" s="131" t="s">
        <v>143</v>
      </c>
      <c r="C39" s="122"/>
      <c r="D39" s="122"/>
      <c r="E39" s="37"/>
      <c r="F39" s="38"/>
      <c r="G39" s="37"/>
      <c r="H39" s="20"/>
      <c r="I39" s="20"/>
    </row>
    <row r="40" spans="1:9" ht="12.75" customHeight="1">
      <c r="A40" s="20"/>
      <c r="B40" s="131" t="s">
        <v>144</v>
      </c>
      <c r="C40" s="122"/>
      <c r="D40" s="122"/>
      <c r="E40" s="79"/>
      <c r="F40" s="80"/>
      <c r="G40" s="79"/>
      <c r="H40" s="78"/>
      <c r="I40" s="20"/>
    </row>
    <row r="41" spans="1:9" ht="12.75" customHeight="1">
      <c r="A41" s="20"/>
      <c r="B41" s="131" t="s">
        <v>145</v>
      </c>
      <c r="C41" s="122"/>
      <c r="D41" s="122"/>
      <c r="E41" s="79"/>
      <c r="F41" s="80"/>
      <c r="G41" s="79"/>
      <c r="H41" s="81"/>
      <c r="I41" s="20"/>
    </row>
    <row r="42" spans="1:9" ht="12.75" customHeight="1">
      <c r="A42" s="20"/>
      <c r="B42" s="122" t="s">
        <v>71</v>
      </c>
      <c r="C42" s="122"/>
      <c r="D42" s="122"/>
      <c r="E42" s="79"/>
      <c r="F42" s="80"/>
      <c r="G42" s="79"/>
      <c r="H42" s="82"/>
      <c r="I42" s="20"/>
    </row>
    <row r="43" spans="1:9" ht="12.75" customHeight="1">
      <c r="A43" s="20"/>
      <c r="B43" s="131" t="s">
        <v>164</v>
      </c>
      <c r="C43" s="122"/>
      <c r="D43" s="122"/>
      <c r="E43" s="79"/>
      <c r="F43" s="80"/>
      <c r="G43" s="79"/>
      <c r="H43" s="78"/>
      <c r="I43" s="20"/>
    </row>
    <row r="44" spans="1:9" ht="12.75" customHeight="1">
      <c r="A44" s="20"/>
      <c r="B44" s="122" t="s">
        <v>72</v>
      </c>
      <c r="C44" s="122"/>
      <c r="D44" s="122"/>
      <c r="E44" s="79"/>
      <c r="F44" s="80"/>
      <c r="G44" s="79"/>
      <c r="H44" s="81"/>
      <c r="I44" s="20"/>
    </row>
    <row r="45" spans="1:9" ht="12.75" customHeight="1">
      <c r="A45" s="20"/>
      <c r="B45" s="122" t="s">
        <v>73</v>
      </c>
      <c r="C45" s="122"/>
      <c r="D45" s="122"/>
      <c r="E45" s="46"/>
      <c r="F45" s="47"/>
      <c r="G45" s="46"/>
      <c r="H45" s="20"/>
      <c r="I45" s="20"/>
    </row>
    <row r="46" spans="1:9" ht="12.75" customHeight="1" thickBot="1">
      <c r="A46" s="20"/>
      <c r="B46" s="131" t="s">
        <v>146</v>
      </c>
      <c r="C46" s="122"/>
      <c r="D46" s="122"/>
      <c r="E46" s="42"/>
      <c r="F46" s="56"/>
      <c r="G46" s="42"/>
      <c r="H46" s="72"/>
      <c r="I46" s="20"/>
    </row>
    <row r="47" spans="1:9" ht="12.75" customHeight="1" thickTop="1">
      <c r="A47" s="20"/>
      <c r="B47" s="122"/>
      <c r="C47" s="122"/>
      <c r="D47" s="122"/>
      <c r="E47" s="28">
        <f>IF(E46="","",IF(E46=46900,"Correct!","Try again!"))</f>
      </c>
      <c r="F47" s="28">
        <f>IF(F46="","",IF(F46=48300,"Correct!","Try again!"))</f>
      </c>
      <c r="G47" s="28">
        <f>IF(G46="","",IF(G46=49812,"Correct!","Try again!"))</f>
      </c>
      <c r="H47" s="28">
        <f>IF(H46="","",IF(H46=145012,"Correct!","Try again!"))</f>
      </c>
      <c r="I47" s="20"/>
    </row>
    <row r="48" spans="1:9" ht="12.75" customHeight="1">
      <c r="A48" s="22"/>
      <c r="B48" s="122"/>
      <c r="C48" s="122"/>
      <c r="D48" s="122"/>
      <c r="E48" s="20"/>
      <c r="F48" s="20"/>
      <c r="G48" s="20"/>
      <c r="H48" s="20"/>
      <c r="I48" s="20"/>
    </row>
    <row r="49" spans="1:9" ht="12.75" customHeight="1">
      <c r="A49" s="21" t="s">
        <v>74</v>
      </c>
      <c r="B49" s="124" t="s">
        <v>163</v>
      </c>
      <c r="C49" s="123"/>
      <c r="D49" s="123"/>
      <c r="E49" s="123"/>
      <c r="F49" s="20"/>
      <c r="G49" s="20"/>
      <c r="H49" s="20"/>
      <c r="I49" s="20"/>
    </row>
    <row r="50" spans="1:9" ht="12.75" customHeight="1">
      <c r="A50" s="20"/>
      <c r="B50" s="122"/>
      <c r="C50" s="122"/>
      <c r="D50" s="122"/>
      <c r="E50" s="35"/>
      <c r="F50" s="35"/>
      <c r="G50" s="35"/>
      <c r="H50" s="36" t="s">
        <v>103</v>
      </c>
      <c r="I50" s="20"/>
    </row>
    <row r="51" spans="1:9" ht="12.75" customHeight="1">
      <c r="A51" s="20"/>
      <c r="B51" s="122"/>
      <c r="C51" s="122"/>
      <c r="D51" s="122"/>
      <c r="E51" s="33" t="s">
        <v>55</v>
      </c>
      <c r="F51" s="33" t="s">
        <v>56</v>
      </c>
      <c r="G51" s="33" t="s">
        <v>57</v>
      </c>
      <c r="H51" s="33" t="s">
        <v>104</v>
      </c>
      <c r="I51" s="20"/>
    </row>
    <row r="52" spans="1:9" ht="12.75" customHeight="1">
      <c r="A52" s="20"/>
      <c r="B52" s="131" t="s">
        <v>143</v>
      </c>
      <c r="C52" s="122"/>
      <c r="D52" s="122"/>
      <c r="E52" s="37"/>
      <c r="F52" s="38"/>
      <c r="G52" s="37"/>
      <c r="H52" s="20"/>
      <c r="I52" s="20"/>
    </row>
    <row r="53" spans="1:9" ht="12.75" customHeight="1">
      <c r="A53" s="20"/>
      <c r="B53" s="131" t="s">
        <v>147</v>
      </c>
      <c r="C53" s="122"/>
      <c r="D53" s="122"/>
      <c r="E53" s="79"/>
      <c r="F53" s="80"/>
      <c r="G53" s="79"/>
      <c r="H53" s="20"/>
      <c r="I53" s="20"/>
    </row>
    <row r="54" spans="1:9" ht="12.75" customHeight="1">
      <c r="A54" s="20"/>
      <c r="B54" s="131" t="s">
        <v>145</v>
      </c>
      <c r="C54" s="122"/>
      <c r="D54" s="122"/>
      <c r="E54" s="79"/>
      <c r="F54" s="80"/>
      <c r="G54" s="79"/>
      <c r="H54" s="20"/>
      <c r="I54" s="20"/>
    </row>
    <row r="55" spans="1:9" ht="12.75" customHeight="1">
      <c r="A55" s="20"/>
      <c r="B55" s="131" t="s">
        <v>148</v>
      </c>
      <c r="C55" s="122"/>
      <c r="D55" s="122"/>
      <c r="E55" s="79"/>
      <c r="F55" s="80"/>
      <c r="G55" s="79"/>
      <c r="H55" s="20"/>
      <c r="I55" s="20"/>
    </row>
    <row r="56" spans="1:9" ht="12.75" customHeight="1">
      <c r="A56" s="20"/>
      <c r="B56" s="131" t="s">
        <v>164</v>
      </c>
      <c r="C56" s="122"/>
      <c r="D56" s="122"/>
      <c r="E56" s="79"/>
      <c r="F56" s="80"/>
      <c r="G56" s="79"/>
      <c r="H56" s="20"/>
      <c r="I56" s="20"/>
    </row>
    <row r="57" spans="1:9" ht="12.75" customHeight="1">
      <c r="A57" s="20"/>
      <c r="B57" s="122" t="s">
        <v>72</v>
      </c>
      <c r="C57" s="122"/>
      <c r="D57" s="122"/>
      <c r="E57" s="79"/>
      <c r="F57" s="80"/>
      <c r="G57" s="79"/>
      <c r="H57" s="20"/>
      <c r="I57" s="20"/>
    </row>
    <row r="58" spans="1:9" ht="12.75" customHeight="1">
      <c r="A58" s="22"/>
      <c r="B58" s="122" t="s">
        <v>73</v>
      </c>
      <c r="C58" s="122"/>
      <c r="D58" s="122"/>
      <c r="E58" s="46"/>
      <c r="F58" s="47"/>
      <c r="G58" s="46"/>
      <c r="H58" s="20"/>
      <c r="I58" s="20"/>
    </row>
    <row r="59" spans="1:9" ht="12.75" customHeight="1" thickBot="1">
      <c r="A59" s="22"/>
      <c r="B59" s="131" t="s">
        <v>149</v>
      </c>
      <c r="C59" s="122"/>
      <c r="D59" s="122"/>
      <c r="E59" s="42"/>
      <c r="F59" s="56"/>
      <c r="G59" s="43"/>
      <c r="H59" s="40"/>
      <c r="I59" s="20"/>
    </row>
    <row r="60" spans="1:9" ht="12.75" customHeight="1" thickTop="1">
      <c r="A60" s="22"/>
      <c r="B60" s="122"/>
      <c r="C60" s="122"/>
      <c r="D60" s="122"/>
      <c r="E60" s="28">
        <f>IF(E59="","",IF(E59=29000,"Correct!","Try again!"))</f>
      </c>
      <c r="F60" s="28">
        <f>IF(F59="","",IF(F59=43300,"Correct!","Try again!"))</f>
      </c>
      <c r="G60" s="28">
        <f>IF(G59="","",IF(G59=44732,"Correct!","Try again!"))</f>
      </c>
      <c r="H60" s="28">
        <f>IF(H59="","",IF(H59=117032,"Correct!","Try again!"))</f>
      </c>
      <c r="I60" s="20"/>
    </row>
    <row r="61" spans="1:9" ht="12.75" customHeight="1">
      <c r="A61" s="22"/>
      <c r="B61" s="122"/>
      <c r="C61" s="122"/>
      <c r="D61" s="122"/>
      <c r="E61" s="20"/>
      <c r="F61" s="20"/>
      <c r="G61" s="20"/>
      <c r="H61" s="20"/>
      <c r="I61" s="20"/>
    </row>
    <row r="62" spans="1:9" ht="12.75" customHeight="1">
      <c r="A62" s="21" t="s">
        <v>75</v>
      </c>
      <c r="B62" s="123" t="s">
        <v>76</v>
      </c>
      <c r="C62" s="123"/>
      <c r="D62" s="123"/>
      <c r="E62" s="35"/>
      <c r="F62" s="35"/>
      <c r="G62" s="35"/>
      <c r="H62" s="36" t="s">
        <v>103</v>
      </c>
      <c r="I62" s="20"/>
    </row>
    <row r="63" spans="1:9" ht="12.75" customHeight="1">
      <c r="A63" s="22"/>
      <c r="B63" s="122"/>
      <c r="C63" s="122"/>
      <c r="D63" s="122"/>
      <c r="E63" s="33" t="s">
        <v>55</v>
      </c>
      <c r="F63" s="33" t="s">
        <v>56</v>
      </c>
      <c r="G63" s="33" t="s">
        <v>57</v>
      </c>
      <c r="H63" s="33" t="s">
        <v>104</v>
      </c>
      <c r="I63" s="20"/>
    </row>
    <row r="64" spans="1:9" ht="12.75" customHeight="1">
      <c r="A64" s="22"/>
      <c r="B64" s="131" t="s">
        <v>150</v>
      </c>
      <c r="C64" s="122"/>
      <c r="D64" s="122"/>
      <c r="E64" s="83"/>
      <c r="F64" s="84"/>
      <c r="G64" s="83"/>
      <c r="H64" s="22"/>
      <c r="I64" s="20"/>
    </row>
    <row r="65" spans="1:9" ht="12.75" customHeight="1">
      <c r="A65" s="22"/>
      <c r="B65" s="131" t="s">
        <v>151</v>
      </c>
      <c r="C65" s="122"/>
      <c r="D65" s="122"/>
      <c r="E65" s="46"/>
      <c r="F65" s="47"/>
      <c r="G65" s="46"/>
      <c r="H65" s="97"/>
      <c r="I65" s="20"/>
    </row>
    <row r="66" spans="1:9" ht="12.75" customHeight="1">
      <c r="A66" s="22"/>
      <c r="B66" s="131" t="s">
        <v>152</v>
      </c>
      <c r="C66" s="122"/>
      <c r="D66" s="122"/>
      <c r="E66" s="44"/>
      <c r="F66" s="89"/>
      <c r="G66" s="44"/>
      <c r="H66" s="98"/>
      <c r="I66" s="20"/>
    </row>
    <row r="67" spans="1:9" ht="12.75" customHeight="1">
      <c r="A67" s="22"/>
      <c r="B67" s="131" t="s">
        <v>153</v>
      </c>
      <c r="C67" s="122"/>
      <c r="D67" s="122"/>
      <c r="E67" s="90"/>
      <c r="F67" s="90"/>
      <c r="G67" s="90"/>
      <c r="H67" s="98"/>
      <c r="I67" s="20"/>
    </row>
    <row r="68" spans="1:9" ht="12.75" customHeight="1">
      <c r="A68" s="22"/>
      <c r="B68" s="131" t="s">
        <v>154</v>
      </c>
      <c r="C68" s="122"/>
      <c r="D68" s="122"/>
      <c r="E68" s="44"/>
      <c r="F68" s="89"/>
      <c r="G68" s="44"/>
      <c r="H68" s="97"/>
      <c r="I68" s="20"/>
    </row>
    <row r="69" spans="1:9" ht="12.75" customHeight="1">
      <c r="A69" s="22"/>
      <c r="B69" s="131" t="s">
        <v>155</v>
      </c>
      <c r="C69" s="122"/>
      <c r="D69" s="122"/>
      <c r="E69" s="79"/>
      <c r="F69" s="80"/>
      <c r="G69" s="79"/>
      <c r="H69" s="99"/>
      <c r="I69" s="20"/>
    </row>
    <row r="70" spans="1:9" ht="12.75" customHeight="1">
      <c r="A70" s="22"/>
      <c r="B70" s="131" t="s">
        <v>156</v>
      </c>
      <c r="C70" s="122"/>
      <c r="D70" s="122"/>
      <c r="E70" s="91"/>
      <c r="F70" s="91"/>
      <c r="G70" s="91"/>
      <c r="H70" s="100"/>
      <c r="I70" s="20"/>
    </row>
    <row r="71" spans="1:9" ht="12.75" customHeight="1">
      <c r="A71" s="22"/>
      <c r="B71" s="131" t="s">
        <v>157</v>
      </c>
      <c r="C71" s="122"/>
      <c r="D71" s="122"/>
      <c r="E71" s="46"/>
      <c r="F71" s="47"/>
      <c r="G71" s="92"/>
      <c r="H71" s="101"/>
      <c r="I71" s="20"/>
    </row>
    <row r="72" spans="1:9" ht="12.75" customHeight="1">
      <c r="A72" s="22"/>
      <c r="B72" s="131" t="s">
        <v>140</v>
      </c>
      <c r="C72" s="122"/>
      <c r="D72" s="122"/>
      <c r="E72" s="46"/>
      <c r="F72" s="47"/>
      <c r="G72" s="46"/>
      <c r="H72" s="98"/>
      <c r="I72" s="20"/>
    </row>
    <row r="73" spans="1:9" ht="12.75" customHeight="1">
      <c r="A73" s="22"/>
      <c r="B73" s="131" t="s">
        <v>158</v>
      </c>
      <c r="C73" s="122"/>
      <c r="D73" s="122"/>
      <c r="E73" s="93"/>
      <c r="F73" s="93"/>
      <c r="G73" s="93"/>
      <c r="H73" s="98"/>
      <c r="I73" s="20"/>
    </row>
    <row r="74" spans="1:9" ht="12.75" customHeight="1">
      <c r="A74" s="22"/>
      <c r="B74" s="131" t="s">
        <v>159</v>
      </c>
      <c r="C74" s="122"/>
      <c r="D74" s="122"/>
      <c r="E74" s="94"/>
      <c r="F74" s="95"/>
      <c r="G74" s="94"/>
      <c r="H74" s="98"/>
      <c r="I74" s="20"/>
    </row>
    <row r="75" spans="1:9" ht="12.75" customHeight="1">
      <c r="A75" s="22"/>
      <c r="B75" s="131" t="s">
        <v>160</v>
      </c>
      <c r="C75" s="122"/>
      <c r="D75" s="122"/>
      <c r="E75" s="93"/>
      <c r="F75" s="93"/>
      <c r="G75" s="93"/>
      <c r="H75" s="81"/>
      <c r="I75" s="20"/>
    </row>
    <row r="76" spans="1:9" ht="12.75" customHeight="1">
      <c r="A76" s="22"/>
      <c r="B76" s="131" t="s">
        <v>161</v>
      </c>
      <c r="C76" s="122"/>
      <c r="D76" s="122"/>
      <c r="E76" s="48"/>
      <c r="F76" s="96"/>
      <c r="G76" s="96"/>
      <c r="H76" s="102"/>
      <c r="I76" s="20"/>
    </row>
    <row r="77" spans="1:9" ht="12.75" customHeight="1" thickBot="1">
      <c r="A77" s="22"/>
      <c r="B77" s="131" t="s">
        <v>162</v>
      </c>
      <c r="C77" s="122"/>
      <c r="D77" s="122"/>
      <c r="E77" s="57"/>
      <c r="F77" s="85"/>
      <c r="G77" s="57"/>
      <c r="H77" s="86"/>
      <c r="I77" s="20"/>
    </row>
    <row r="78" spans="1:9" ht="12.75" customHeight="1" thickTop="1">
      <c r="A78" s="22"/>
      <c r="B78" s="122"/>
      <c r="C78" s="122"/>
      <c r="D78" s="122"/>
      <c r="E78" s="28">
        <f>IF(E77="","",IF(E77=12660,"Correct!","Try again!"))</f>
      </c>
      <c r="F78" s="28">
        <f>IF(F77="","",IF(F77=12000,"Correct!","Try again!"))</f>
      </c>
      <c r="G78" s="28">
        <f>IF(G77="","",IF(G77=12000,"Correct!","Try again!"))</f>
      </c>
      <c r="H78" s="28">
        <f>IF(H77="","",IF(H77=12000,"Correct!","Try again!"))</f>
      </c>
      <c r="I78" s="20"/>
    </row>
    <row r="79" spans="1:9" ht="12.75" customHeight="1">
      <c r="A79" s="22"/>
      <c r="B79" s="122"/>
      <c r="C79" s="122"/>
      <c r="D79" s="122"/>
      <c r="E79" s="22"/>
      <c r="F79" s="22"/>
      <c r="G79" s="22"/>
      <c r="H79" s="22"/>
      <c r="I79" s="20"/>
    </row>
    <row r="80" spans="1:9" ht="12.75" customHeight="1">
      <c r="A80" s="21" t="s">
        <v>77</v>
      </c>
      <c r="B80" s="129" t="s">
        <v>129</v>
      </c>
      <c r="C80" s="129"/>
      <c r="D80" s="129"/>
      <c r="E80" s="129"/>
      <c r="F80" s="22"/>
      <c r="G80" s="22"/>
      <c r="H80" s="22"/>
      <c r="I80" s="20"/>
    </row>
    <row r="81" spans="1:9" ht="12.75" customHeight="1">
      <c r="A81" s="22"/>
      <c r="B81" s="118" t="s">
        <v>78</v>
      </c>
      <c r="C81" s="118"/>
      <c r="D81" s="118"/>
      <c r="E81" s="118"/>
      <c r="F81" s="22"/>
      <c r="G81" s="22"/>
      <c r="H81" s="22"/>
      <c r="I81" s="20"/>
    </row>
    <row r="82" spans="1:9" ht="12.75" customHeight="1">
      <c r="A82" s="22"/>
      <c r="B82" s="118" t="s">
        <v>190</v>
      </c>
      <c r="C82" s="118"/>
      <c r="D82" s="118"/>
      <c r="E82" s="118"/>
      <c r="F82" s="22"/>
      <c r="G82" s="22"/>
      <c r="H82" s="22"/>
      <c r="I82" s="20"/>
    </row>
    <row r="83" spans="1:9" ht="12.75" customHeight="1">
      <c r="A83" s="22"/>
      <c r="B83" s="122"/>
      <c r="C83" s="122"/>
      <c r="D83" s="122"/>
      <c r="E83" s="22"/>
      <c r="F83" s="22"/>
      <c r="G83" s="22"/>
      <c r="H83" s="22"/>
      <c r="I83" s="20"/>
    </row>
    <row r="84" spans="1:9" ht="12.75" customHeight="1">
      <c r="A84" s="22"/>
      <c r="B84" s="131" t="s">
        <v>118</v>
      </c>
      <c r="C84" s="122"/>
      <c r="D84" s="122"/>
      <c r="E84" s="87"/>
      <c r="F84" s="22"/>
      <c r="G84" s="22"/>
      <c r="H84" s="22"/>
      <c r="I84" s="20"/>
    </row>
    <row r="85" spans="1:9" ht="12.75" customHeight="1">
      <c r="A85" s="22"/>
      <c r="B85" s="131" t="s">
        <v>119</v>
      </c>
      <c r="C85" s="122"/>
      <c r="D85" s="122"/>
      <c r="E85" s="48"/>
      <c r="F85" s="22"/>
      <c r="G85" s="22"/>
      <c r="H85" s="22"/>
      <c r="I85" s="20"/>
    </row>
    <row r="86" spans="1:9" ht="12.75" customHeight="1">
      <c r="A86" s="22"/>
      <c r="B86" s="131" t="s">
        <v>165</v>
      </c>
      <c r="C86" s="122"/>
      <c r="D86" s="122"/>
      <c r="E86" s="103"/>
      <c r="F86" s="22"/>
      <c r="G86" s="22"/>
      <c r="H86" s="22"/>
      <c r="I86" s="20"/>
    </row>
    <row r="87" spans="1:9" ht="12.75" customHeight="1">
      <c r="A87" s="22"/>
      <c r="B87" s="131" t="s">
        <v>166</v>
      </c>
      <c r="C87" s="122"/>
      <c r="D87" s="122"/>
      <c r="E87" s="48"/>
      <c r="F87" s="22"/>
      <c r="G87" s="22"/>
      <c r="H87" s="22"/>
      <c r="I87" s="20"/>
    </row>
    <row r="88" spans="1:9" ht="12.75" customHeight="1">
      <c r="A88" s="22"/>
      <c r="B88" s="131" t="s">
        <v>167</v>
      </c>
      <c r="C88" s="122"/>
      <c r="D88" s="122"/>
      <c r="E88" s="103"/>
      <c r="F88" s="22"/>
      <c r="G88" s="22"/>
      <c r="H88" s="22"/>
      <c r="I88" s="20"/>
    </row>
    <row r="89" spans="1:9" ht="12.75" customHeight="1">
      <c r="A89" s="22"/>
      <c r="B89" s="131" t="s">
        <v>168</v>
      </c>
      <c r="C89" s="122"/>
      <c r="D89" s="122"/>
      <c r="E89" s="48"/>
      <c r="F89" s="22"/>
      <c r="G89" s="22"/>
      <c r="H89" s="22"/>
      <c r="I89" s="20"/>
    </row>
    <row r="90" spans="1:9" ht="12.75" customHeight="1" thickBot="1">
      <c r="A90" s="22"/>
      <c r="B90" s="131" t="s">
        <v>122</v>
      </c>
      <c r="C90" s="122"/>
      <c r="D90" s="122"/>
      <c r="E90" s="88"/>
      <c r="F90" s="22"/>
      <c r="G90" s="22"/>
      <c r="H90" s="22"/>
      <c r="I90" s="20"/>
    </row>
    <row r="91" spans="1:9" ht="12.75" customHeight="1" thickTop="1">
      <c r="A91" s="22"/>
      <c r="B91" s="122"/>
      <c r="C91" s="122"/>
      <c r="D91" s="122"/>
      <c r="E91" s="28">
        <f>IF(E90="","",IF(AND(E90&gt;=175677.5,E90&lt;=175678),"Correct!","Try again!"))</f>
      </c>
      <c r="F91" s="22"/>
      <c r="G91" s="22"/>
      <c r="H91" s="22"/>
      <c r="I91" s="20"/>
    </row>
    <row r="92" spans="1:9" ht="12.75" customHeight="1">
      <c r="A92" s="22"/>
      <c r="B92" s="122"/>
      <c r="C92" s="122"/>
      <c r="D92" s="122"/>
      <c r="E92" s="22"/>
      <c r="F92" s="22"/>
      <c r="G92" s="22"/>
      <c r="H92" s="22"/>
      <c r="I92" s="20"/>
    </row>
    <row r="93" spans="1:9" ht="12.75" customHeight="1">
      <c r="A93" s="21" t="s">
        <v>79</v>
      </c>
      <c r="B93" s="129" t="s">
        <v>129</v>
      </c>
      <c r="C93" s="129"/>
      <c r="D93" s="129"/>
      <c r="E93" s="129"/>
      <c r="F93" s="129"/>
      <c r="G93" s="22"/>
      <c r="H93" s="22"/>
      <c r="I93" s="20"/>
    </row>
    <row r="94" spans="1:9" ht="12.75" customHeight="1">
      <c r="A94" s="22"/>
      <c r="B94" s="118" t="s">
        <v>80</v>
      </c>
      <c r="C94" s="118"/>
      <c r="D94" s="118"/>
      <c r="E94" s="118"/>
      <c r="F94" s="118"/>
      <c r="G94" s="22"/>
      <c r="H94" s="22"/>
      <c r="I94" s="20"/>
    </row>
    <row r="95" spans="1:9" ht="12.75" customHeight="1">
      <c r="A95" s="22"/>
      <c r="B95" s="132" t="s">
        <v>191</v>
      </c>
      <c r="C95" s="132"/>
      <c r="D95" s="132"/>
      <c r="E95" s="132"/>
      <c r="F95" s="132"/>
      <c r="G95" s="22"/>
      <c r="H95" s="22"/>
      <c r="I95" s="20"/>
    </row>
    <row r="96" spans="1:9" ht="12.75" customHeight="1">
      <c r="A96" s="22"/>
      <c r="B96" s="126"/>
      <c r="C96" s="126"/>
      <c r="D96" s="126"/>
      <c r="E96" s="126"/>
      <c r="F96" s="22"/>
      <c r="G96" s="22"/>
      <c r="H96" s="22"/>
      <c r="I96" s="20"/>
    </row>
    <row r="97" spans="1:9" ht="12.75" customHeight="1">
      <c r="A97" s="22"/>
      <c r="B97" s="126" t="s">
        <v>81</v>
      </c>
      <c r="C97" s="126"/>
      <c r="D97" s="126"/>
      <c r="E97" s="126"/>
      <c r="F97" s="22"/>
      <c r="G97" s="22"/>
      <c r="H97" s="22"/>
      <c r="I97" s="20"/>
    </row>
    <row r="98" spans="1:9" ht="12.75" customHeight="1">
      <c r="A98" s="22"/>
      <c r="B98" s="126" t="s">
        <v>82</v>
      </c>
      <c r="C98" s="126"/>
      <c r="D98" s="126"/>
      <c r="E98" s="126"/>
      <c r="F98" s="87"/>
      <c r="G98" s="22"/>
      <c r="H98" s="22"/>
      <c r="I98" s="20"/>
    </row>
    <row r="99" spans="1:9" ht="12.75" customHeight="1">
      <c r="A99" s="22"/>
      <c r="B99" s="126" t="s">
        <v>169</v>
      </c>
      <c r="C99" s="126"/>
      <c r="D99" s="126"/>
      <c r="E99" s="126"/>
      <c r="F99" s="105"/>
      <c r="G99" s="22"/>
      <c r="H99" s="22"/>
      <c r="I99" s="20"/>
    </row>
    <row r="100" spans="1:9" ht="12.75" customHeight="1">
      <c r="A100" s="22"/>
      <c r="B100" s="126" t="s">
        <v>83</v>
      </c>
      <c r="C100" s="126"/>
      <c r="D100" s="126"/>
      <c r="E100" s="126"/>
      <c r="F100" s="104"/>
      <c r="G100" s="22"/>
      <c r="H100" s="22"/>
      <c r="I100" s="20"/>
    </row>
    <row r="101" spans="1:9" ht="12.75" customHeight="1">
      <c r="A101" s="22"/>
      <c r="B101" s="131" t="s">
        <v>188</v>
      </c>
      <c r="C101" s="122"/>
      <c r="D101" s="122"/>
      <c r="E101" s="110"/>
      <c r="F101" s="98"/>
      <c r="G101" s="22"/>
      <c r="H101" s="22"/>
      <c r="I101" s="20"/>
    </row>
    <row r="102" spans="1:9" ht="12.75" customHeight="1">
      <c r="A102" s="22"/>
      <c r="B102" s="131" t="s">
        <v>170</v>
      </c>
      <c r="C102" s="122"/>
      <c r="D102" s="122"/>
      <c r="E102" s="48"/>
      <c r="F102" s="98"/>
      <c r="G102" s="22"/>
      <c r="H102" s="22"/>
      <c r="I102" s="20"/>
    </row>
    <row r="103" spans="1:9" ht="12.75" customHeight="1">
      <c r="A103" s="22"/>
      <c r="B103" s="126" t="s">
        <v>189</v>
      </c>
      <c r="C103" s="126"/>
      <c r="D103" s="126"/>
      <c r="E103" s="126"/>
      <c r="F103" s="106"/>
      <c r="G103" s="22"/>
      <c r="H103" s="22"/>
      <c r="I103" s="20"/>
    </row>
    <row r="104" spans="1:9" ht="12.75" customHeight="1" thickBot="1">
      <c r="A104" s="22"/>
      <c r="B104" s="126" t="s">
        <v>171</v>
      </c>
      <c r="C104" s="126"/>
      <c r="D104" s="126"/>
      <c r="E104" s="126"/>
      <c r="F104" s="88"/>
      <c r="G104" s="22"/>
      <c r="H104" s="22"/>
      <c r="I104" s="20"/>
    </row>
    <row r="105" spans="1:9" ht="12.75" customHeight="1" thickTop="1">
      <c r="A105" s="22"/>
      <c r="B105" s="126"/>
      <c r="C105" s="126"/>
      <c r="D105" s="126"/>
      <c r="E105" s="126"/>
      <c r="F105" s="98"/>
      <c r="G105" s="22"/>
      <c r="H105" s="22"/>
      <c r="I105" s="20"/>
    </row>
    <row r="106" spans="1:9" ht="12.75" customHeight="1">
      <c r="A106" s="22"/>
      <c r="B106" s="126" t="s">
        <v>106</v>
      </c>
      <c r="C106" s="126"/>
      <c r="D106" s="126"/>
      <c r="E106" s="126"/>
      <c r="F106" s="98"/>
      <c r="G106" s="22"/>
      <c r="H106" s="22"/>
      <c r="I106" s="20"/>
    </row>
    <row r="107" spans="1:9" ht="12.75" customHeight="1">
      <c r="A107" s="22"/>
      <c r="B107" s="126" t="s">
        <v>172</v>
      </c>
      <c r="C107" s="126"/>
      <c r="D107" s="126"/>
      <c r="E107" s="126"/>
      <c r="F107" s="111"/>
      <c r="G107" s="22"/>
      <c r="H107" s="22"/>
      <c r="I107" s="20"/>
    </row>
    <row r="108" spans="1:9" ht="12.75" customHeight="1">
      <c r="A108" s="22"/>
      <c r="B108" s="126" t="s">
        <v>173</v>
      </c>
      <c r="C108" s="126"/>
      <c r="D108" s="126"/>
      <c r="E108" s="126"/>
      <c r="F108" s="107"/>
      <c r="G108" s="22"/>
      <c r="H108" s="22"/>
      <c r="I108" s="20"/>
    </row>
    <row r="109" spans="1:9" ht="12.75" customHeight="1">
      <c r="A109" s="22"/>
      <c r="B109" s="126" t="s">
        <v>174</v>
      </c>
      <c r="C109" s="126"/>
      <c r="D109" s="126"/>
      <c r="E109" s="126"/>
      <c r="F109" s="107"/>
      <c r="G109" s="22"/>
      <c r="H109" s="22"/>
      <c r="I109" s="20"/>
    </row>
    <row r="110" spans="1:9" ht="12.75" customHeight="1">
      <c r="A110" s="22"/>
      <c r="B110" s="126" t="s">
        <v>175</v>
      </c>
      <c r="C110" s="126"/>
      <c r="D110" s="126"/>
      <c r="E110" s="126"/>
      <c r="F110" s="108"/>
      <c r="G110" s="22"/>
      <c r="H110" s="22"/>
      <c r="I110" s="20"/>
    </row>
    <row r="111" spans="1:9" ht="12.75" customHeight="1">
      <c r="A111" s="22"/>
      <c r="B111" s="126" t="s">
        <v>84</v>
      </c>
      <c r="C111" s="126"/>
      <c r="D111" s="126"/>
      <c r="E111" s="126"/>
      <c r="F111" s="98"/>
      <c r="G111" s="22"/>
      <c r="H111" s="22"/>
      <c r="I111" s="20"/>
    </row>
    <row r="112" spans="1:9" ht="12.75" customHeight="1">
      <c r="A112" s="22"/>
      <c r="B112" s="126" t="s">
        <v>176</v>
      </c>
      <c r="C112" s="126"/>
      <c r="D112" s="126"/>
      <c r="E112" s="126"/>
      <c r="F112" s="48"/>
      <c r="G112" s="22"/>
      <c r="H112" s="22"/>
      <c r="I112" s="20"/>
    </row>
    <row r="113" spans="1:9" ht="12.75" customHeight="1" thickBot="1">
      <c r="A113" s="22"/>
      <c r="B113" s="126" t="s">
        <v>177</v>
      </c>
      <c r="C113" s="126"/>
      <c r="D113" s="126"/>
      <c r="E113" s="126"/>
      <c r="F113" s="57"/>
      <c r="G113" s="22"/>
      <c r="H113" s="22"/>
      <c r="I113" s="20"/>
    </row>
    <row r="114" spans="1:9" ht="12.75" customHeight="1" thickTop="1">
      <c r="A114" s="22"/>
      <c r="B114" s="126"/>
      <c r="C114" s="126"/>
      <c r="D114" s="126"/>
      <c r="E114" s="126"/>
      <c r="F114" s="28">
        <f>IF(F113="","",IF(AND(F113&gt;=350960,F113&lt;=350960.5),"Correct!","Try again!"))</f>
      </c>
      <c r="G114" s="22"/>
      <c r="H114" s="22"/>
      <c r="I114" s="20"/>
    </row>
    <row r="115" spans="1:9" ht="12.75" customHeight="1">
      <c r="A115" s="22"/>
      <c r="B115" s="126"/>
      <c r="C115" s="126"/>
      <c r="D115" s="126"/>
      <c r="E115" s="126"/>
      <c r="F115" s="22"/>
      <c r="G115" s="22"/>
      <c r="H115" s="22"/>
      <c r="I115" s="20"/>
    </row>
    <row r="116" spans="1:9" ht="12.75" customHeight="1">
      <c r="A116" s="21" t="s">
        <v>85</v>
      </c>
      <c r="B116" s="129" t="s">
        <v>129</v>
      </c>
      <c r="C116" s="129"/>
      <c r="D116" s="129"/>
      <c r="E116" s="129"/>
      <c r="F116" s="129"/>
      <c r="G116" s="22"/>
      <c r="H116" s="22"/>
      <c r="I116" s="20"/>
    </row>
    <row r="117" spans="1:9" ht="12.75" customHeight="1">
      <c r="A117" s="22"/>
      <c r="B117" s="118" t="s">
        <v>86</v>
      </c>
      <c r="C117" s="118"/>
      <c r="D117" s="118"/>
      <c r="E117" s="118"/>
      <c r="F117" s="118"/>
      <c r="G117" s="22"/>
      <c r="H117" s="22"/>
      <c r="I117" s="20"/>
    </row>
    <row r="118" spans="1:9" ht="12.75" customHeight="1">
      <c r="A118" s="22"/>
      <c r="B118" s="118" t="s">
        <v>190</v>
      </c>
      <c r="C118" s="118"/>
      <c r="D118" s="118"/>
      <c r="E118" s="118"/>
      <c r="F118" s="118"/>
      <c r="G118" s="22"/>
      <c r="H118" s="22"/>
      <c r="I118" s="20"/>
    </row>
    <row r="119" spans="1:9" ht="12.75" customHeight="1">
      <c r="A119" s="22"/>
      <c r="B119" s="122"/>
      <c r="C119" s="122"/>
      <c r="D119" s="122"/>
      <c r="E119" s="22"/>
      <c r="F119" s="22"/>
      <c r="G119" s="22"/>
      <c r="H119" s="22"/>
      <c r="I119" s="20"/>
    </row>
    <row r="120" spans="1:9" ht="12.75" customHeight="1">
      <c r="A120" s="22"/>
      <c r="B120" s="131" t="s">
        <v>178</v>
      </c>
      <c r="C120" s="122"/>
      <c r="D120" s="122"/>
      <c r="E120" s="22"/>
      <c r="F120" s="22"/>
      <c r="G120" s="22"/>
      <c r="H120" s="22"/>
      <c r="I120" s="20"/>
    </row>
    <row r="121" spans="1:9" ht="12.75" customHeight="1">
      <c r="A121" s="22"/>
      <c r="B121" s="131" t="s">
        <v>179</v>
      </c>
      <c r="C121" s="122"/>
      <c r="D121" s="122"/>
      <c r="E121" s="111"/>
      <c r="F121" s="98"/>
      <c r="G121" s="22"/>
      <c r="H121" s="22"/>
      <c r="I121" s="20"/>
    </row>
    <row r="122" spans="1:9" ht="12.75" customHeight="1">
      <c r="A122" s="22"/>
      <c r="B122" s="131" t="s">
        <v>180</v>
      </c>
      <c r="C122" s="122"/>
      <c r="D122" s="122"/>
      <c r="E122" s="105"/>
      <c r="F122" s="98"/>
      <c r="G122" s="22"/>
      <c r="H122" s="22"/>
      <c r="I122" s="20"/>
    </row>
    <row r="123" spans="1:9" ht="12.75" customHeight="1">
      <c r="A123" s="22"/>
      <c r="B123" s="131" t="s">
        <v>181</v>
      </c>
      <c r="C123" s="122"/>
      <c r="D123" s="122"/>
      <c r="E123" s="105"/>
      <c r="F123" s="98"/>
      <c r="G123" s="22"/>
      <c r="H123" s="22"/>
      <c r="I123" s="20"/>
    </row>
    <row r="124" spans="1:9" ht="12.75" customHeight="1">
      <c r="A124" s="22"/>
      <c r="B124" s="131" t="s">
        <v>182</v>
      </c>
      <c r="C124" s="122"/>
      <c r="D124" s="122"/>
      <c r="E124" s="106"/>
      <c r="F124" s="98"/>
      <c r="G124" s="22"/>
      <c r="H124" s="22"/>
      <c r="I124" s="20"/>
    </row>
    <row r="125" spans="1:9" ht="12.75" customHeight="1">
      <c r="A125" s="22"/>
      <c r="B125" s="126" t="s">
        <v>192</v>
      </c>
      <c r="C125" s="126"/>
      <c r="D125" s="126"/>
      <c r="E125" s="126"/>
      <c r="F125" s="111"/>
      <c r="G125" s="22"/>
      <c r="H125" s="22"/>
      <c r="I125" s="20"/>
    </row>
    <row r="126" spans="1:9" ht="12.75" customHeight="1">
      <c r="A126" s="22"/>
      <c r="B126" s="126"/>
      <c r="C126" s="126"/>
      <c r="D126" s="126"/>
      <c r="E126" s="126"/>
      <c r="F126" s="98"/>
      <c r="G126" s="22"/>
      <c r="H126" s="22"/>
      <c r="I126" s="20"/>
    </row>
    <row r="127" spans="1:9" ht="12.75" customHeight="1">
      <c r="A127" s="22"/>
      <c r="B127" s="126" t="s">
        <v>183</v>
      </c>
      <c r="C127" s="126"/>
      <c r="D127" s="126"/>
      <c r="E127" s="126"/>
      <c r="F127" s="98"/>
      <c r="G127" s="22"/>
      <c r="H127" s="22"/>
      <c r="I127" s="20"/>
    </row>
    <row r="128" spans="1:9" ht="12.75" customHeight="1">
      <c r="A128" s="22"/>
      <c r="B128" s="126" t="s">
        <v>184</v>
      </c>
      <c r="C128" s="126"/>
      <c r="D128" s="126"/>
      <c r="E128" s="126"/>
      <c r="F128" s="104"/>
      <c r="G128" s="22"/>
      <c r="H128" s="22"/>
      <c r="I128" s="20"/>
    </row>
    <row r="129" spans="1:9" ht="12.75" customHeight="1">
      <c r="A129" s="22"/>
      <c r="B129" s="126"/>
      <c r="C129" s="126"/>
      <c r="D129" s="126"/>
      <c r="E129" s="126"/>
      <c r="F129" s="98"/>
      <c r="G129" s="22"/>
      <c r="H129" s="22"/>
      <c r="I129" s="20"/>
    </row>
    <row r="130" spans="1:9" ht="12.75" customHeight="1">
      <c r="A130" s="22"/>
      <c r="B130" s="126" t="s">
        <v>185</v>
      </c>
      <c r="C130" s="126"/>
      <c r="D130" s="126"/>
      <c r="E130" s="126"/>
      <c r="F130" s="98"/>
      <c r="G130" s="22"/>
      <c r="H130" s="22"/>
      <c r="I130" s="20"/>
    </row>
    <row r="131" spans="1:9" ht="12.75" customHeight="1">
      <c r="A131" s="22"/>
      <c r="B131" s="126" t="s">
        <v>186</v>
      </c>
      <c r="C131" s="126"/>
      <c r="D131" s="126"/>
      <c r="E131" s="126"/>
      <c r="F131" s="106"/>
      <c r="G131" s="22"/>
      <c r="H131" s="22"/>
      <c r="I131" s="20"/>
    </row>
    <row r="132" spans="1:9" ht="12.75" customHeight="1">
      <c r="A132" s="22"/>
      <c r="B132" s="126" t="s">
        <v>187</v>
      </c>
      <c r="C132" s="126"/>
      <c r="D132" s="126"/>
      <c r="E132" s="126"/>
      <c r="F132" s="109"/>
      <c r="G132" s="22"/>
      <c r="H132" s="22"/>
      <c r="I132" s="20"/>
    </row>
    <row r="133" spans="1:9" ht="12.75" customHeight="1">
      <c r="A133" s="22"/>
      <c r="B133" s="126" t="s">
        <v>193</v>
      </c>
      <c r="C133" s="126"/>
      <c r="D133" s="126"/>
      <c r="E133" s="126"/>
      <c r="F133" s="48"/>
      <c r="G133" s="22"/>
      <c r="H133" s="22"/>
      <c r="I133" s="20"/>
    </row>
    <row r="134" spans="1:9" ht="12.75" customHeight="1" thickBot="1">
      <c r="A134" s="22"/>
      <c r="B134" s="126" t="s">
        <v>162</v>
      </c>
      <c r="C134" s="126"/>
      <c r="D134" s="126"/>
      <c r="E134" s="126"/>
      <c r="F134" s="57"/>
      <c r="G134" s="22"/>
      <c r="H134" s="22"/>
      <c r="I134" s="20"/>
    </row>
    <row r="135" spans="1:9" ht="12.75" customHeight="1" thickTop="1">
      <c r="A135" s="22"/>
      <c r="B135" s="22"/>
      <c r="C135" s="22"/>
      <c r="D135" s="22"/>
      <c r="E135" s="22"/>
      <c r="F135" s="28">
        <f>IF(F134="","",IF(F134=12000,"Correct!","Try again!"))</f>
      </c>
      <c r="G135" s="22"/>
      <c r="H135" s="22"/>
      <c r="I135" s="20"/>
    </row>
  </sheetData>
  <sheetProtection password="C690" sheet="1" objects="1" scenarios="1" selectLockedCells="1"/>
  <mergeCells count="133">
    <mergeCell ref="B132:E132"/>
    <mergeCell ref="B133:E133"/>
    <mergeCell ref="B134:E134"/>
    <mergeCell ref="B126:E126"/>
    <mergeCell ref="B127:E127"/>
    <mergeCell ref="B128:E128"/>
    <mergeCell ref="B129:E129"/>
    <mergeCell ref="B130:E130"/>
    <mergeCell ref="B131:E131"/>
    <mergeCell ref="B115:E115"/>
    <mergeCell ref="B125:E125"/>
    <mergeCell ref="B124:D124"/>
    <mergeCell ref="B121:D121"/>
    <mergeCell ref="B122:D122"/>
    <mergeCell ref="B123:D123"/>
    <mergeCell ref="B119:D119"/>
    <mergeCell ref="B120:D120"/>
    <mergeCell ref="B118:F118"/>
    <mergeCell ref="B117:F117"/>
    <mergeCell ref="B100:E100"/>
    <mergeCell ref="B103:E103"/>
    <mergeCell ref="B111:E111"/>
    <mergeCell ref="B112:E112"/>
    <mergeCell ref="B113:E113"/>
    <mergeCell ref="B114:E114"/>
    <mergeCell ref="B104:E104"/>
    <mergeCell ref="B105:E105"/>
    <mergeCell ref="B106:E106"/>
    <mergeCell ref="B102:D102"/>
    <mergeCell ref="B107:E107"/>
    <mergeCell ref="B108:E108"/>
    <mergeCell ref="B109:E109"/>
    <mergeCell ref="B110:E110"/>
    <mergeCell ref="B88:D88"/>
    <mergeCell ref="B89:D89"/>
    <mergeCell ref="B90:D90"/>
    <mergeCell ref="B91:D91"/>
    <mergeCell ref="B92:D92"/>
    <mergeCell ref="B101:D101"/>
    <mergeCell ref="B98:E98"/>
    <mergeCell ref="B99:E99"/>
    <mergeCell ref="B78:D78"/>
    <mergeCell ref="B79:D79"/>
    <mergeCell ref="B83:D83"/>
    <mergeCell ref="B84:D84"/>
    <mergeCell ref="B85:D85"/>
    <mergeCell ref="B86:D86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59:D59"/>
    <mergeCell ref="B60:D60"/>
    <mergeCell ref="B61:D61"/>
    <mergeCell ref="B63:D63"/>
    <mergeCell ref="B64:D64"/>
    <mergeCell ref="B65:D65"/>
    <mergeCell ref="B53:D53"/>
    <mergeCell ref="B54:D54"/>
    <mergeCell ref="B55:D55"/>
    <mergeCell ref="B56:D56"/>
    <mergeCell ref="B57:D57"/>
    <mergeCell ref="B58:D58"/>
    <mergeCell ref="B46:D46"/>
    <mergeCell ref="B47:D47"/>
    <mergeCell ref="B48:D48"/>
    <mergeCell ref="B50:D50"/>
    <mergeCell ref="B51:D51"/>
    <mergeCell ref="B52:D52"/>
    <mergeCell ref="B40:D40"/>
    <mergeCell ref="B41:D41"/>
    <mergeCell ref="B42:D42"/>
    <mergeCell ref="B43:D43"/>
    <mergeCell ref="B44:D44"/>
    <mergeCell ref="B45:D45"/>
    <mergeCell ref="B33:D33"/>
    <mergeCell ref="B34:D34"/>
    <mergeCell ref="B35:D35"/>
    <mergeCell ref="B37:D37"/>
    <mergeCell ref="B38:D38"/>
    <mergeCell ref="B39:D39"/>
    <mergeCell ref="B26:D26"/>
    <mergeCell ref="B27:D27"/>
    <mergeCell ref="B29:D29"/>
    <mergeCell ref="B30:D30"/>
    <mergeCell ref="B31:D31"/>
    <mergeCell ref="B32:D32"/>
    <mergeCell ref="B20:D20"/>
    <mergeCell ref="B21:D21"/>
    <mergeCell ref="B22:D22"/>
    <mergeCell ref="B23:D23"/>
    <mergeCell ref="B24:D24"/>
    <mergeCell ref="B25:D25"/>
    <mergeCell ref="B12:D12"/>
    <mergeCell ref="B14:D14"/>
    <mergeCell ref="B15:D15"/>
    <mergeCell ref="B16:D16"/>
    <mergeCell ref="B17:D17"/>
    <mergeCell ref="B18:D18"/>
    <mergeCell ref="B7:D7"/>
    <mergeCell ref="B6:D6"/>
    <mergeCell ref="B8:D8"/>
    <mergeCell ref="B9:D9"/>
    <mergeCell ref="B10:D10"/>
    <mergeCell ref="B11:D11"/>
    <mergeCell ref="C3:D3"/>
    <mergeCell ref="C2:D2"/>
    <mergeCell ref="C1:D1"/>
    <mergeCell ref="B5:H5"/>
    <mergeCell ref="B62:D62"/>
    <mergeCell ref="B49:E49"/>
    <mergeCell ref="B36:E36"/>
    <mergeCell ref="B28:F28"/>
    <mergeCell ref="B19:D19"/>
    <mergeCell ref="B13:D13"/>
    <mergeCell ref="B116:F116"/>
    <mergeCell ref="B82:E82"/>
    <mergeCell ref="B81:E81"/>
    <mergeCell ref="B80:E80"/>
    <mergeCell ref="B95:F95"/>
    <mergeCell ref="B94:F94"/>
    <mergeCell ref="B93:F93"/>
    <mergeCell ref="B87:D87"/>
    <mergeCell ref="B96:E96"/>
    <mergeCell ref="B97:E97"/>
  </mergeCells>
  <printOptions horizontalCentered="1"/>
  <pageMargins left="0.25" right="0.25" top="0.35" bottom="0.31" header="0.42" footer="0.38"/>
  <pageSetup horizontalDpi="300" verticalDpi="300" orientation="portrait" r:id="rId3"/>
  <rowBreaks count="2" manualBreakCount="2">
    <brk id="47" max="255" man="1"/>
    <brk id="9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5" width="12.7109375" style="0" customWidth="1"/>
    <col min="6" max="6" width="2.7109375" style="0" customWidth="1"/>
    <col min="7" max="24" width="12.7109375" style="0" customWidth="1"/>
  </cols>
  <sheetData>
    <row r="1" spans="1:4" ht="12.75">
      <c r="A1" s="127" t="s">
        <v>127</v>
      </c>
      <c r="B1" s="128"/>
      <c r="C1" s="128"/>
      <c r="D1" s="4"/>
    </row>
    <row r="2" ht="12.75">
      <c r="E2" s="4"/>
    </row>
    <row r="3" spans="1:6" ht="12.75">
      <c r="A3" s="113"/>
      <c r="B3" s="129" t="s">
        <v>129</v>
      </c>
      <c r="C3" s="119"/>
      <c r="D3" s="119"/>
      <c r="E3" s="119"/>
      <c r="F3" s="22"/>
    </row>
    <row r="4" spans="1:6" ht="12.75">
      <c r="A4" s="113"/>
      <c r="B4" s="126"/>
      <c r="C4" s="126"/>
      <c r="D4" s="126"/>
      <c r="E4" s="17"/>
      <c r="F4" s="22"/>
    </row>
    <row r="5" spans="1:6" ht="12.75">
      <c r="A5" s="113"/>
      <c r="B5" s="124" t="s">
        <v>46</v>
      </c>
      <c r="C5" s="124"/>
      <c r="D5" s="124"/>
      <c r="E5" s="20"/>
      <c r="F5" s="22"/>
    </row>
    <row r="6" spans="1:6" ht="12.75">
      <c r="A6" s="113"/>
      <c r="B6" s="126" t="s">
        <v>47</v>
      </c>
      <c r="C6" s="126"/>
      <c r="D6" s="126"/>
      <c r="E6" s="45">
        <v>250000</v>
      </c>
      <c r="F6" s="22"/>
    </row>
    <row r="7" spans="1:6" ht="12.75">
      <c r="A7" s="113"/>
      <c r="B7" s="126" t="s">
        <v>48</v>
      </c>
      <c r="C7" s="126"/>
      <c r="D7" s="126"/>
      <c r="E7" s="27">
        <v>0.4</v>
      </c>
      <c r="F7" s="22"/>
    </row>
    <row r="8" spans="1:6" ht="12.75">
      <c r="A8" s="113"/>
      <c r="B8" s="126" t="s">
        <v>49</v>
      </c>
      <c r="C8" s="126"/>
      <c r="D8" s="126"/>
      <c r="E8" s="27">
        <v>0.6</v>
      </c>
      <c r="F8" s="22"/>
    </row>
    <row r="9" spans="1:6" ht="12.75">
      <c r="A9" s="113"/>
      <c r="B9" s="126" t="s">
        <v>50</v>
      </c>
      <c r="C9" s="126"/>
      <c r="D9" s="126"/>
      <c r="E9" s="27">
        <v>0.08</v>
      </c>
      <c r="F9" s="22"/>
    </row>
    <row r="10" spans="1:6" ht="12.75">
      <c r="A10" s="113"/>
      <c r="B10" s="124" t="s">
        <v>51</v>
      </c>
      <c r="C10" s="124"/>
      <c r="D10" s="124"/>
      <c r="E10" s="27"/>
      <c r="F10" s="22"/>
    </row>
    <row r="11" spans="1:6" ht="12.75">
      <c r="A11" s="113"/>
      <c r="B11" s="126" t="s">
        <v>52</v>
      </c>
      <c r="C11" s="126"/>
      <c r="D11" s="126"/>
      <c r="E11" s="27"/>
      <c r="F11" s="22"/>
    </row>
    <row r="12" spans="1:6" ht="12.75">
      <c r="A12" s="113"/>
      <c r="B12" s="126" t="s">
        <v>53</v>
      </c>
      <c r="C12" s="126"/>
      <c r="D12" s="126"/>
      <c r="E12" s="27">
        <v>1</v>
      </c>
      <c r="F12" s="22"/>
    </row>
    <row r="13" spans="1:6" ht="12.75">
      <c r="A13" s="113"/>
      <c r="B13" s="124" t="s">
        <v>54</v>
      </c>
      <c r="C13" s="124"/>
      <c r="D13" s="124"/>
      <c r="E13" s="27"/>
      <c r="F13" s="22"/>
    </row>
    <row r="14" spans="1:6" ht="12.75">
      <c r="A14" s="113"/>
      <c r="B14" s="126" t="s">
        <v>58</v>
      </c>
      <c r="C14" s="126"/>
      <c r="D14" s="126"/>
      <c r="E14" s="27"/>
      <c r="F14" s="22"/>
    </row>
    <row r="15" spans="1:6" ht="12.75">
      <c r="A15" s="113"/>
      <c r="B15" s="126" t="s">
        <v>59</v>
      </c>
      <c r="C15" s="126"/>
      <c r="D15" s="126"/>
      <c r="E15" s="27">
        <v>0.6</v>
      </c>
      <c r="F15" s="22"/>
    </row>
    <row r="16" spans="1:6" ht="12.75">
      <c r="A16" s="113"/>
      <c r="B16" s="126" t="s">
        <v>108</v>
      </c>
      <c r="C16" s="126"/>
      <c r="D16" s="126"/>
      <c r="E16" s="27"/>
      <c r="F16" s="22"/>
    </row>
    <row r="17" spans="1:6" ht="12.75">
      <c r="A17" s="113"/>
      <c r="B17" s="126" t="s">
        <v>60</v>
      </c>
      <c r="C17" s="126"/>
      <c r="D17" s="126"/>
      <c r="E17" s="27">
        <v>0.1</v>
      </c>
      <c r="F17" s="22"/>
    </row>
    <row r="18" spans="1:6" ht="12.75">
      <c r="A18" s="113"/>
      <c r="B18" s="126" t="s">
        <v>110</v>
      </c>
      <c r="C18" s="126"/>
      <c r="D18" s="126"/>
      <c r="E18" s="112">
        <v>12000</v>
      </c>
      <c r="F18" s="22"/>
    </row>
    <row r="19" spans="1:6" ht="12.75">
      <c r="A19" s="113"/>
      <c r="B19" s="124" t="s">
        <v>61</v>
      </c>
      <c r="C19" s="124"/>
      <c r="D19" s="124"/>
      <c r="E19" s="27"/>
      <c r="F19" s="22"/>
    </row>
    <row r="20" spans="1:6" ht="12.75">
      <c r="A20" s="113"/>
      <c r="B20" s="126" t="s">
        <v>62</v>
      </c>
      <c r="C20" s="126"/>
      <c r="D20" s="126"/>
      <c r="E20" s="27"/>
      <c r="F20" s="22"/>
    </row>
    <row r="21" spans="1:6" ht="12.75">
      <c r="A21" s="113"/>
      <c r="B21" s="126" t="s">
        <v>63</v>
      </c>
      <c r="C21" s="126"/>
      <c r="D21" s="126"/>
      <c r="E21" s="27">
        <v>0.7</v>
      </c>
      <c r="F21" s="22"/>
    </row>
    <row r="22" spans="1:6" ht="12.75">
      <c r="A22" s="113"/>
      <c r="B22" s="126" t="s">
        <v>62</v>
      </c>
      <c r="C22" s="126"/>
      <c r="D22" s="126"/>
      <c r="E22" s="27"/>
      <c r="F22" s="22"/>
    </row>
    <row r="23" spans="1:6" ht="12.75">
      <c r="A23" s="113"/>
      <c r="B23" s="126" t="s">
        <v>64</v>
      </c>
      <c r="C23" s="126"/>
      <c r="D23" s="126"/>
      <c r="E23" s="27">
        <v>0.3</v>
      </c>
      <c r="F23" s="22"/>
    </row>
    <row r="24" spans="1:6" ht="12.75">
      <c r="A24" s="113"/>
      <c r="B24" s="124" t="s">
        <v>65</v>
      </c>
      <c r="C24" s="124"/>
      <c r="D24" s="124"/>
      <c r="E24" s="20"/>
      <c r="F24" s="22"/>
    </row>
    <row r="25" spans="1:6" ht="12.75">
      <c r="A25" s="113"/>
      <c r="B25" s="126" t="s">
        <v>93</v>
      </c>
      <c r="C25" s="126"/>
      <c r="D25" s="126"/>
      <c r="E25" s="45">
        <v>18000</v>
      </c>
      <c r="F25" s="22"/>
    </row>
    <row r="26" spans="1:6" ht="12.75">
      <c r="A26" s="113"/>
      <c r="B26" s="126" t="s">
        <v>94</v>
      </c>
      <c r="C26" s="126"/>
      <c r="D26" s="126"/>
      <c r="E26" s="27">
        <v>0.05</v>
      </c>
      <c r="F26" s="22"/>
    </row>
    <row r="27" spans="1:6" ht="12.75">
      <c r="A27" s="113"/>
      <c r="B27" s="126" t="s">
        <v>95</v>
      </c>
      <c r="C27" s="126"/>
      <c r="D27" s="126"/>
      <c r="E27" s="27">
        <v>0.02</v>
      </c>
      <c r="F27" s="22"/>
    </row>
    <row r="28" spans="1:6" ht="12.75">
      <c r="A28" s="113"/>
      <c r="B28" s="126" t="s">
        <v>96</v>
      </c>
      <c r="C28" s="126"/>
      <c r="D28" s="126"/>
      <c r="E28" s="45">
        <v>1400</v>
      </c>
      <c r="F28" s="22"/>
    </row>
    <row r="29" spans="1:6" ht="12.75">
      <c r="A29" s="113"/>
      <c r="B29" s="126" t="s">
        <v>97</v>
      </c>
      <c r="C29" s="126"/>
      <c r="D29" s="126"/>
      <c r="E29" s="90">
        <v>4000</v>
      </c>
      <c r="F29" s="22"/>
    </row>
    <row r="30" spans="1:6" ht="12.75">
      <c r="A30" s="113"/>
      <c r="B30" s="126" t="s">
        <v>98</v>
      </c>
      <c r="C30" s="126"/>
      <c r="D30" s="126"/>
      <c r="E30" s="90">
        <v>4800</v>
      </c>
      <c r="F30" s="22"/>
    </row>
    <row r="31" spans="1:6" ht="12.75">
      <c r="A31" s="113"/>
      <c r="B31" s="126" t="s">
        <v>99</v>
      </c>
      <c r="C31" s="126"/>
      <c r="D31" s="126"/>
      <c r="E31" s="90">
        <v>1200</v>
      </c>
      <c r="F31" s="22"/>
    </row>
    <row r="32" spans="1:6" ht="12.75">
      <c r="A32" s="113"/>
      <c r="B32" s="126"/>
      <c r="C32" s="126"/>
      <c r="D32" s="126"/>
      <c r="E32" s="90"/>
      <c r="F32" s="22"/>
    </row>
    <row r="33" spans="1:6" ht="12.75">
      <c r="A33" s="113"/>
      <c r="B33" s="126" t="s">
        <v>100</v>
      </c>
      <c r="C33" s="126"/>
      <c r="D33" s="126"/>
      <c r="E33" s="90">
        <v>164000</v>
      </c>
      <c r="F33" s="22"/>
    </row>
    <row r="34" spans="1:6" ht="12.75">
      <c r="A34" s="113"/>
      <c r="B34" s="126" t="s">
        <v>101</v>
      </c>
      <c r="C34" s="126"/>
      <c r="D34" s="126"/>
      <c r="E34" s="90">
        <v>20000</v>
      </c>
      <c r="F34" s="22"/>
    </row>
    <row r="35" spans="1:6" ht="12.75">
      <c r="A35" s="113"/>
      <c r="B35" s="126" t="s">
        <v>102</v>
      </c>
      <c r="C35" s="126"/>
      <c r="D35" s="126"/>
      <c r="E35" s="90">
        <v>3</v>
      </c>
      <c r="F35" s="22"/>
    </row>
    <row r="36" spans="1:6" ht="12.75">
      <c r="A36" s="113"/>
      <c r="B36" s="124" t="s">
        <v>66</v>
      </c>
      <c r="C36" s="124"/>
      <c r="D36" s="124"/>
      <c r="E36" s="20"/>
      <c r="F36" s="22"/>
    </row>
    <row r="37" spans="1:6" ht="12.75">
      <c r="A37" s="113"/>
      <c r="B37" s="126" t="s">
        <v>112</v>
      </c>
      <c r="C37" s="126"/>
      <c r="D37" s="126"/>
      <c r="E37" s="67">
        <v>1000</v>
      </c>
      <c r="F37" s="22"/>
    </row>
    <row r="38" spans="1:6" ht="12.75">
      <c r="A38" s="113"/>
      <c r="B38" s="126" t="s">
        <v>67</v>
      </c>
      <c r="C38" s="126"/>
      <c r="D38" s="126"/>
      <c r="E38" s="27">
        <v>0.01</v>
      </c>
      <c r="F38" s="22"/>
    </row>
    <row r="39" spans="1:6" ht="12.75">
      <c r="A39" s="113"/>
      <c r="B39" s="126" t="s">
        <v>68</v>
      </c>
      <c r="C39" s="126"/>
      <c r="D39" s="126"/>
      <c r="E39" s="45">
        <v>12000</v>
      </c>
      <c r="F39" s="22"/>
    </row>
    <row r="40" spans="1:6" ht="12.75">
      <c r="A40" s="113"/>
      <c r="B40" s="22"/>
      <c r="C40" s="22"/>
      <c r="D40" s="22"/>
      <c r="E40" s="22"/>
      <c r="F40" s="22"/>
    </row>
  </sheetData>
  <sheetProtection password="C690" sheet="1" objects="1" scenarios="1" selectLockedCells="1" selectUnlockedCells="1"/>
  <mergeCells count="38">
    <mergeCell ref="B39:D39"/>
    <mergeCell ref="B28:D28"/>
    <mergeCell ref="B29:D29"/>
    <mergeCell ref="B30:D30"/>
    <mergeCell ref="B31:D31"/>
    <mergeCell ref="B32:D32"/>
    <mergeCell ref="B26:D26"/>
    <mergeCell ref="B27:D27"/>
    <mergeCell ref="B34:D34"/>
    <mergeCell ref="B35:D35"/>
    <mergeCell ref="B37:D37"/>
    <mergeCell ref="B38:D38"/>
    <mergeCell ref="B15:D15"/>
    <mergeCell ref="B16:D16"/>
    <mergeCell ref="B17:D17"/>
    <mergeCell ref="B18:D18"/>
    <mergeCell ref="B20:D20"/>
    <mergeCell ref="B33:D33"/>
    <mergeCell ref="B21:D21"/>
    <mergeCell ref="B22:D22"/>
    <mergeCell ref="B23:D23"/>
    <mergeCell ref="B25:D25"/>
    <mergeCell ref="B7:D7"/>
    <mergeCell ref="B8:D8"/>
    <mergeCell ref="B9:D9"/>
    <mergeCell ref="B11:D11"/>
    <mergeCell ref="B12:D12"/>
    <mergeCell ref="B14:D14"/>
    <mergeCell ref="B3:E3"/>
    <mergeCell ref="A1:C1"/>
    <mergeCell ref="B36:D36"/>
    <mergeCell ref="B24:D24"/>
    <mergeCell ref="B19:D19"/>
    <mergeCell ref="B13:D13"/>
    <mergeCell ref="B10:D10"/>
    <mergeCell ref="B5:D5"/>
    <mergeCell ref="B4:D4"/>
    <mergeCell ref="B6:D6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Poornima K</cp:lastModifiedBy>
  <cp:lastPrinted>2013-07-08T20:13:28Z</cp:lastPrinted>
  <dcterms:created xsi:type="dcterms:W3CDTF">1999-06-02T16:16:49Z</dcterms:created>
  <dcterms:modified xsi:type="dcterms:W3CDTF">2013-07-29T09:36:40Z</dcterms:modified>
  <cp:category/>
  <cp:version/>
  <cp:contentType/>
  <cp:contentStatus/>
</cp:coreProperties>
</file>