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460" activeTab="0"/>
  </bookViews>
  <sheets>
    <sheet name="Problem 5-59" sheetId="1" r:id="rId1"/>
    <sheet name="Problem 5-59 solution" sheetId="2" state="hidden" r:id="rId2"/>
    <sheet name="Problem 5-59 solution (2)" sheetId="3" state="hidden" r:id="rId3"/>
  </sheets>
  <definedNames/>
  <calcPr fullCalcOnLoad="1" fullPrecision="0"/>
</workbook>
</file>

<file path=xl/comments1.xml><?xml version="1.0" encoding="utf-8"?>
<comments xmlns="http://schemas.openxmlformats.org/spreadsheetml/2006/main">
  <authors>
    <author>x</author>
  </authors>
  <commentList>
    <comment ref="B9" authorId="0">
      <text>
        <r>
          <rPr>
            <sz val="8"/>
            <rFont val="Tahoma"/>
            <family val="2"/>
          </rPr>
          <t>Enter appropriate data in the blue cells.  An asterisk (*) to the right indicates an incorrect amount.</t>
        </r>
      </text>
    </comment>
    <comment ref="B98" authorId="0">
      <text>
        <r>
          <rPr>
            <sz val="8"/>
            <rFont val="Tahoma"/>
            <family val="2"/>
          </rPr>
          <t>Round this entry to 2 decimal places.</t>
        </r>
      </text>
    </comment>
    <comment ref="J98" authorId="0">
      <text>
        <r>
          <rPr>
            <sz val="8"/>
            <rFont val="Tahoma"/>
            <family val="2"/>
          </rPr>
          <t>Round this entry to 2 decimal places.</t>
        </r>
      </text>
    </comment>
  </commentList>
</comments>
</file>

<file path=xl/comments2.xml><?xml version="1.0" encoding="utf-8"?>
<comments xmlns="http://schemas.openxmlformats.org/spreadsheetml/2006/main">
  <authors>
    <author>x</author>
  </authors>
  <commentList>
    <comment ref="B9" authorId="0">
      <text>
        <r>
          <rPr>
            <sz val="8"/>
            <rFont val="Tahoma"/>
            <family val="2"/>
          </rPr>
          <t>Enter appropriate data in the blue cells.  An asterisk (*) to the right indicates an incorrect amount.</t>
        </r>
      </text>
    </comment>
    <comment ref="B98" authorId="0">
      <text>
        <r>
          <rPr>
            <sz val="8"/>
            <rFont val="Tahoma"/>
            <family val="2"/>
          </rPr>
          <t>Round this entry to 2 decimal places.</t>
        </r>
      </text>
    </comment>
    <comment ref="J98" authorId="0">
      <text>
        <r>
          <rPr>
            <sz val="8"/>
            <rFont val="Tahoma"/>
            <family val="2"/>
          </rPr>
          <t>Round this entry to 2 decimal places.</t>
        </r>
      </text>
    </comment>
  </commentList>
</comments>
</file>

<file path=xl/comments3.xml><?xml version="1.0" encoding="utf-8"?>
<comments xmlns="http://schemas.openxmlformats.org/spreadsheetml/2006/main">
  <authors>
    <author>x</author>
  </authors>
  <commentList>
    <comment ref="B9" authorId="0">
      <text>
        <r>
          <rPr>
            <sz val="8"/>
            <rFont val="Tahoma"/>
            <family val="2"/>
          </rPr>
          <t>Enter appropriate data in the blue cells.  An asterisk (*) to the right indicates an incorrect amount.</t>
        </r>
      </text>
    </comment>
    <comment ref="B98" authorId="0">
      <text>
        <r>
          <rPr>
            <sz val="8"/>
            <rFont val="Tahoma"/>
            <family val="2"/>
          </rPr>
          <t>Round this entry to 2 decimal places.</t>
        </r>
      </text>
    </comment>
    <comment ref="J98" authorId="0">
      <text>
        <r>
          <rPr>
            <sz val="8"/>
            <rFont val="Tahoma"/>
            <family val="2"/>
          </rPr>
          <t>Round this entry to 2 decimal places.</t>
        </r>
      </text>
    </comment>
  </commentList>
</comments>
</file>

<file path=xl/sharedStrings.xml><?xml version="1.0" encoding="utf-8"?>
<sst xmlns="http://schemas.openxmlformats.org/spreadsheetml/2006/main" count="546" uniqueCount="79">
  <si>
    <t>Student Name:</t>
  </si>
  <si>
    <t>Class:</t>
  </si>
  <si>
    <t>1. (a.)</t>
  </si>
  <si>
    <t>Budgeted Cost for the Manufacturing Department</t>
  </si>
  <si>
    <t>Direct material:</t>
  </si>
  <si>
    <t xml:space="preserve">  Tuff Stuff</t>
  </si>
  <si>
    <t/>
  </si>
  <si>
    <t xml:space="preserve">  Ruff Stuff</t>
  </si>
  <si>
    <t>Total direct material</t>
  </si>
  <si>
    <t>Direct labor</t>
  </si>
  <si>
    <t>Overhead:</t>
  </si>
  <si>
    <t xml:space="preserve">  Indirect labor</t>
  </si>
  <si>
    <t xml:space="preserve">  Fringe benefits</t>
  </si>
  <si>
    <t xml:space="preserve">  Indirect material</t>
  </si>
  <si>
    <t xml:space="preserve">  Power</t>
  </si>
  <si>
    <t xml:space="preserve">  Setup</t>
  </si>
  <si>
    <t xml:space="preserve">  Quality assurance</t>
  </si>
  <si>
    <t xml:space="preserve">  Other utilities</t>
  </si>
  <si>
    <t xml:space="preserve">  Depreciation</t>
  </si>
  <si>
    <t>Total overhead</t>
  </si>
  <si>
    <t>Total Manufacturing Department budgeted cost</t>
  </si>
  <si>
    <t>1. (b.)</t>
  </si>
  <si>
    <t>Unit Costs of Tuff Stuff and Ruff Stuff</t>
  </si>
  <si>
    <t>Tuff Stuff:</t>
  </si>
  <si>
    <t xml:space="preserve">  Direct material</t>
  </si>
  <si>
    <t xml:space="preserve">  Direct labor*</t>
  </si>
  <si>
    <t xml:space="preserve">  Overhead*</t>
  </si>
  <si>
    <t xml:space="preserve">    Tuff Stuff unit cost</t>
  </si>
  <si>
    <t>Ruff Stuff:</t>
  </si>
  <si>
    <t xml:space="preserve">    Ruff Stuff unit cost</t>
  </si>
  <si>
    <t>*Budgeted direct labor hours</t>
  </si>
  <si>
    <t xml:space="preserve">  Total budgeted direct-labor hours</t>
  </si>
  <si>
    <t xml:space="preserve"> Direct-labor rate</t>
  </si>
  <si>
    <t xml:space="preserve"> Overhead rate</t>
  </si>
  <si>
    <t>2.</t>
  </si>
  <si>
    <t>Total Budgeted Cost</t>
  </si>
  <si>
    <t>Fabricating and Assembly Departments</t>
  </si>
  <si>
    <t>Fabricating</t>
  </si>
  <si>
    <t>Assembly</t>
  </si>
  <si>
    <t>Total</t>
  </si>
  <si>
    <t>Percent</t>
  </si>
  <si>
    <t>Dollars</t>
  </si>
  <si>
    <t>Direct material</t>
  </si>
  <si>
    <t>Total cost</t>
  </si>
  <si>
    <t>3.</t>
  </si>
  <si>
    <t>Unit Costs of Products</t>
  </si>
  <si>
    <t>Fabricating:</t>
  </si>
  <si>
    <t>Assembly:</t>
  </si>
  <si>
    <t xml:space="preserve">  Total cost</t>
  </si>
  <si>
    <t xml:space="preserve">  Less: Direct material</t>
  </si>
  <si>
    <t xml:space="preserve">  Less: Direct labor</t>
  </si>
  <si>
    <t xml:space="preserve">  Pool overhead</t>
  </si>
  <si>
    <t xml:space="preserve">  Pool overhead cost</t>
  </si>
  <si>
    <t xml:space="preserve">  Hours:</t>
  </si>
  <si>
    <t xml:space="preserve">  Setups:</t>
  </si>
  <si>
    <t xml:space="preserve">    Tuff Stuff</t>
  </si>
  <si>
    <t xml:space="preserve">    Ruff Stuff</t>
  </si>
  <si>
    <t xml:space="preserve">      Total machine hours</t>
  </si>
  <si>
    <t xml:space="preserve">      Total setups</t>
  </si>
  <si>
    <t>Pool rate per machine hour</t>
  </si>
  <si>
    <t xml:space="preserve">  Pool rate per setup</t>
  </si>
  <si>
    <t>Fabrication cost per unit:</t>
  </si>
  <si>
    <t>Setup cost per unit:</t>
  </si>
  <si>
    <t>Tuff Stuff unit cost</t>
  </si>
  <si>
    <t>Ruff Stuff unit cost</t>
  </si>
  <si>
    <t xml:space="preserve">  Direct labor</t>
  </si>
  <si>
    <t xml:space="preserve">  Fabrication overhead</t>
  </si>
  <si>
    <t xml:space="preserve">  Assembly overhead</t>
  </si>
  <si>
    <t xml:space="preserve">     Tuff Stuff unit cost</t>
  </si>
  <si>
    <t xml:space="preserve">     Ruff Stuff unit cost</t>
  </si>
  <si>
    <t>4.  Discuss how a decision regarding the production and pricing of Ruff Stuff</t>
  </si>
  <si>
    <t xml:space="preserve">     will be affected by the results of your calculations in the preceding </t>
  </si>
  <si>
    <t xml:space="preserve">     requirements.</t>
  </si>
  <si>
    <t>Problem 05-59</t>
  </si>
  <si>
    <t>Instructor</t>
  </si>
  <si>
    <t>McGraw-Hill Irwin</t>
  </si>
  <si>
    <t xml:space="preserve"> </t>
  </si>
  <si>
    <t>The activity-based costing unit costs may lead the company to decide to lower its price for Ruff Stuff in order to be more competitive in the market and continue production of the product.  It now appears that Ruff Stuff has lower unit costs and can afford lower prices.  Using ABC for assigning overhead costs generally leads to a more accurate estimate of the costs incurred to produce a product.  Management should be able to make better informed decisions regarding pricing and production of company's products.</t>
  </si>
  <si>
    <t>Marconi Manufacturing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</si>
</sst>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26">
    <font>
      <sz val="10"/>
      <name val="Arial"/>
      <family val="0"/>
    </font>
    <font>
      <sz val="11"/>
      <color indexed="8"/>
      <name val="Calibri"/>
      <family val="2"/>
    </font>
    <font>
      <b/>
      <sz val="10"/>
      <name val="Arial"/>
      <family val="2"/>
    </font>
    <font>
      <sz val="8"/>
      <color indexed="10"/>
      <name val="Arial"/>
      <family val="2"/>
    </font>
    <font>
      <sz val="10"/>
      <color indexed="10"/>
      <name val="Arial"/>
      <family val="2"/>
    </font>
    <font>
      <sz val="9"/>
      <name val="Arial"/>
      <family val="2"/>
    </font>
    <font>
      <sz val="8"/>
      <name val="Arial"/>
      <family val="2"/>
    </font>
    <font>
      <u val="single"/>
      <sz val="10"/>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hair">
        <color indexed="44"/>
      </bottom>
    </border>
    <border>
      <left/>
      <right/>
      <top/>
      <bottom style="thin"/>
    </border>
    <border>
      <left/>
      <right/>
      <top style="hair">
        <color indexed="44"/>
      </top>
      <bottom style="hair">
        <color indexed="44"/>
      </bottom>
    </border>
    <border>
      <left/>
      <right/>
      <top/>
      <bottom style="double"/>
    </border>
    <border>
      <left/>
      <right/>
      <top style="thin"/>
      <bottom style="double"/>
    </border>
    <border>
      <left/>
      <right/>
      <top style="thin"/>
      <bottom/>
    </border>
    <border>
      <left/>
      <right/>
      <top style="thin"/>
      <bottom style="hair">
        <color indexed="44"/>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pplyProtection="1">
      <alignment horizontal="left"/>
      <protection/>
    </xf>
    <xf numFmtId="0" fontId="0" fillId="0" borderId="0" xfId="0" applyFont="1" applyAlignment="1">
      <alignment/>
    </xf>
    <xf numFmtId="0" fontId="0" fillId="0" borderId="0" xfId="0" applyFont="1" applyBorder="1" applyAlignment="1" applyProtection="1">
      <alignment horizontal="right"/>
      <protection/>
    </xf>
    <xf numFmtId="0" fontId="0" fillId="0" borderId="0" xfId="0" applyFont="1" applyBorder="1" applyAlignment="1" applyProtection="1">
      <alignment/>
      <protection/>
    </xf>
    <xf numFmtId="0" fontId="0" fillId="0" borderId="0" xfId="0" applyFont="1" applyAlignment="1" applyProtection="1">
      <alignment/>
      <protection/>
    </xf>
    <xf numFmtId="0" fontId="2" fillId="8" borderId="0" xfId="0" applyFont="1" applyFill="1" applyAlignment="1">
      <alignment/>
    </xf>
    <xf numFmtId="0" fontId="0" fillId="8" borderId="0" xfId="0" applyFont="1" applyFill="1" applyAlignment="1">
      <alignment/>
    </xf>
    <xf numFmtId="0" fontId="3" fillId="8" borderId="0" xfId="0" applyFont="1" applyFill="1" applyAlignment="1">
      <alignment horizontal="center"/>
    </xf>
    <xf numFmtId="0" fontId="2" fillId="8" borderId="0" xfId="0" applyFont="1" applyFill="1" applyAlignment="1">
      <alignment horizontal="centerContinuous"/>
    </xf>
    <xf numFmtId="0" fontId="0" fillId="8" borderId="0" xfId="0" applyFont="1" applyFill="1" applyAlignment="1">
      <alignment horizontal="centerContinuous"/>
    </xf>
    <xf numFmtId="164" fontId="0" fillId="22" borderId="10" xfId="44" applyNumberFormat="1" applyFont="1" applyFill="1" applyBorder="1" applyAlignment="1" applyProtection="1">
      <alignment/>
      <protection locked="0"/>
    </xf>
    <xf numFmtId="164" fontId="4" fillId="8" borderId="0" xfId="44" applyNumberFormat="1" applyFont="1" applyFill="1" applyBorder="1" applyAlignment="1" applyProtection="1">
      <alignment horizontal="center"/>
      <protection hidden="1"/>
    </xf>
    <xf numFmtId="165" fontId="0" fillId="22" borderId="11" xfId="42" applyNumberFormat="1" applyFont="1" applyFill="1" applyBorder="1" applyAlignment="1" applyProtection="1">
      <alignment/>
      <protection locked="0"/>
    </xf>
    <xf numFmtId="165" fontId="0" fillId="22" borderId="0" xfId="42" applyNumberFormat="1" applyFont="1" applyFill="1" applyAlignment="1" applyProtection="1">
      <alignment/>
      <protection locked="0"/>
    </xf>
    <xf numFmtId="164" fontId="0" fillId="22" borderId="0" xfId="44" applyNumberFormat="1" applyFont="1" applyFill="1" applyAlignment="1" applyProtection="1">
      <alignment/>
      <protection locked="0"/>
    </xf>
    <xf numFmtId="165" fontId="0" fillId="22" borderId="12" xfId="42" applyNumberFormat="1" applyFont="1" applyFill="1" applyBorder="1" applyAlignment="1" applyProtection="1">
      <alignment/>
      <protection locked="0"/>
    </xf>
    <xf numFmtId="164" fontId="0" fillId="22" borderId="13" xfId="44" applyNumberFormat="1" applyFont="1" applyFill="1" applyBorder="1" applyAlignment="1" applyProtection="1">
      <alignment/>
      <protection locked="0"/>
    </xf>
    <xf numFmtId="0" fontId="0" fillId="8" borderId="0" xfId="0" applyFont="1" applyFill="1" applyBorder="1" applyAlignment="1">
      <alignment/>
    </xf>
    <xf numFmtId="0" fontId="3" fillId="8" borderId="0" xfId="0" applyFont="1" applyFill="1" applyBorder="1" applyAlignment="1">
      <alignment horizontal="center"/>
    </xf>
    <xf numFmtId="0" fontId="3" fillId="24" borderId="0" xfId="0" applyFont="1" applyFill="1" applyAlignment="1">
      <alignment horizontal="center"/>
    </xf>
    <xf numFmtId="44" fontId="0" fillId="22" borderId="0" xfId="44" applyNumberFormat="1" applyFont="1" applyFill="1" applyAlignment="1" applyProtection="1">
      <alignment/>
      <protection locked="0"/>
    </xf>
    <xf numFmtId="43" fontId="0" fillId="22" borderId="12" xfId="42" applyFont="1" applyFill="1" applyBorder="1" applyAlignment="1" applyProtection="1">
      <alignment/>
      <protection locked="0"/>
    </xf>
    <xf numFmtId="43" fontId="0" fillId="22" borderId="0" xfId="42" applyFont="1" applyFill="1" applyAlignment="1" applyProtection="1">
      <alignment/>
      <protection locked="0"/>
    </xf>
    <xf numFmtId="44" fontId="0" fillId="22" borderId="14" xfId="44" applyNumberFormat="1" applyFont="1" applyFill="1" applyBorder="1" applyAlignment="1" applyProtection="1">
      <alignment/>
      <protection locked="0"/>
    </xf>
    <xf numFmtId="0" fontId="5" fillId="8" borderId="15" xfId="0" applyFont="1" applyFill="1" applyBorder="1" applyAlignment="1">
      <alignment/>
    </xf>
    <xf numFmtId="0" fontId="5" fillId="8" borderId="0" xfId="0" applyFont="1" applyFill="1" applyBorder="1" applyAlignment="1">
      <alignment/>
    </xf>
    <xf numFmtId="165" fontId="5" fillId="22" borderId="10" xfId="42" applyNumberFormat="1" applyFont="1" applyFill="1" applyBorder="1" applyAlignment="1" applyProtection="1">
      <alignment/>
      <protection locked="0"/>
    </xf>
    <xf numFmtId="165" fontId="5" fillId="22" borderId="0" xfId="42" applyNumberFormat="1" applyFont="1" applyFill="1" applyBorder="1" applyAlignment="1" applyProtection="1">
      <alignment/>
      <protection locked="0"/>
    </xf>
    <xf numFmtId="165" fontId="5" fillId="22" borderId="14" xfId="42" applyNumberFormat="1" applyFont="1" applyFill="1" applyBorder="1" applyAlignment="1" applyProtection="1">
      <alignment/>
      <protection locked="0"/>
    </xf>
    <xf numFmtId="165" fontId="5" fillId="8" borderId="0" xfId="42" applyNumberFormat="1" applyFont="1" applyFill="1" applyBorder="1" applyAlignment="1">
      <alignment/>
    </xf>
    <xf numFmtId="7" fontId="5" fillId="22" borderId="10" xfId="44" applyNumberFormat="1" applyFont="1" applyFill="1" applyBorder="1" applyAlignment="1" applyProtection="1">
      <alignment/>
      <protection locked="0"/>
    </xf>
    <xf numFmtId="0" fontId="5" fillId="8" borderId="11" xfId="0" applyFont="1" applyFill="1" applyBorder="1" applyAlignment="1">
      <alignment/>
    </xf>
    <xf numFmtId="7" fontId="5" fillId="22" borderId="11" xfId="44" applyNumberFormat="1" applyFont="1" applyFill="1" applyBorder="1" applyAlignment="1" applyProtection="1">
      <alignment/>
      <protection locked="0"/>
    </xf>
    <xf numFmtId="0" fontId="6" fillId="0" borderId="0" xfId="0" applyFont="1" applyAlignment="1">
      <alignment horizontal="left"/>
    </xf>
    <xf numFmtId="0" fontId="6" fillId="0" borderId="0" xfId="0" applyFont="1" applyAlignment="1">
      <alignment/>
    </xf>
    <xf numFmtId="0" fontId="0" fillId="0" borderId="0" xfId="0" applyFont="1" applyAlignment="1">
      <alignment horizontal="centerContinuous"/>
    </xf>
    <xf numFmtId="0" fontId="2" fillId="8" borderId="0" xfId="0" applyFont="1" applyFill="1" applyAlignment="1" quotePrefix="1">
      <alignment horizontal="left"/>
    </xf>
    <xf numFmtId="0" fontId="6" fillId="8" borderId="0" xfId="0" applyFont="1" applyFill="1" applyAlignment="1">
      <alignment/>
    </xf>
    <xf numFmtId="0" fontId="0" fillId="8" borderId="0" xfId="0" applyFill="1" applyAlignment="1">
      <alignment/>
    </xf>
    <xf numFmtId="0" fontId="0" fillId="8" borderId="0" xfId="0" applyFill="1" applyAlignment="1">
      <alignment horizontal="centerContinuous"/>
    </xf>
    <xf numFmtId="0" fontId="2" fillId="8" borderId="11" xfId="0" applyFont="1" applyFill="1" applyBorder="1" applyAlignment="1">
      <alignment horizontal="center"/>
    </xf>
    <xf numFmtId="0" fontId="2" fillId="8" borderId="0" xfId="0" applyFont="1" applyFill="1" applyBorder="1" applyAlignment="1">
      <alignment/>
    </xf>
    <xf numFmtId="164" fontId="0" fillId="22" borderId="16" xfId="44" applyNumberFormat="1" applyFont="1" applyFill="1" applyBorder="1" applyAlignment="1" applyProtection="1">
      <alignment/>
      <protection locked="0"/>
    </xf>
    <xf numFmtId="9" fontId="0" fillId="22" borderId="16" xfId="57" applyFont="1" applyFill="1" applyBorder="1" applyAlignment="1" applyProtection="1">
      <alignment horizontal="center"/>
      <protection locked="0"/>
    </xf>
    <xf numFmtId="164" fontId="0" fillId="22" borderId="16" xfId="0" applyNumberFormat="1" applyFont="1" applyFill="1" applyBorder="1" applyAlignment="1" applyProtection="1">
      <alignment/>
      <protection locked="0"/>
    </xf>
    <xf numFmtId="9" fontId="0" fillId="22" borderId="0" xfId="57" applyFont="1" applyFill="1" applyBorder="1" applyAlignment="1" applyProtection="1">
      <alignment horizontal="center"/>
      <protection locked="0"/>
    </xf>
    <xf numFmtId="9" fontId="0" fillId="8" borderId="0" xfId="57" applyFont="1" applyFill="1" applyAlignment="1">
      <alignment horizontal="center"/>
    </xf>
    <xf numFmtId="9" fontId="0" fillId="8" borderId="0" xfId="57" applyFont="1" applyFill="1" applyBorder="1" applyAlignment="1">
      <alignment horizontal="center"/>
    </xf>
    <xf numFmtId="164" fontId="0" fillId="8" borderId="0" xfId="0" applyNumberFormat="1" applyFont="1" applyFill="1" applyAlignment="1">
      <alignment/>
    </xf>
    <xf numFmtId="164" fontId="0" fillId="8" borderId="0" xfId="0" applyNumberFormat="1" applyFont="1" applyFill="1" applyBorder="1" applyAlignment="1">
      <alignment/>
    </xf>
    <xf numFmtId="9" fontId="0" fillId="22" borderId="10" xfId="57" applyFont="1" applyFill="1" applyBorder="1" applyAlignment="1" applyProtection="1">
      <alignment horizontal="center"/>
      <protection locked="0"/>
    </xf>
    <xf numFmtId="164" fontId="0" fillId="22" borderId="10" xfId="0" applyNumberFormat="1" applyFont="1" applyFill="1" applyBorder="1" applyAlignment="1" applyProtection="1">
      <alignment/>
      <protection locked="0"/>
    </xf>
    <xf numFmtId="9" fontId="0" fillId="22" borderId="12" xfId="57" applyFont="1" applyFill="1" applyBorder="1" applyAlignment="1" applyProtection="1">
      <alignment horizontal="center"/>
      <protection locked="0"/>
    </xf>
    <xf numFmtId="164" fontId="0" fillId="22" borderId="0" xfId="0" applyNumberFormat="1" applyFont="1" applyFill="1" applyAlignment="1" applyProtection="1">
      <alignment/>
      <protection locked="0"/>
    </xf>
    <xf numFmtId="164" fontId="0" fillId="22" borderId="14" xfId="0" applyNumberFormat="1" applyFont="1" applyFill="1" applyBorder="1" applyAlignment="1" applyProtection="1">
      <alignment/>
      <protection locked="0"/>
    </xf>
    <xf numFmtId="0" fontId="2" fillId="8" borderId="0" xfId="0" applyFont="1" applyFill="1" applyAlignment="1" quotePrefix="1">
      <alignment/>
    </xf>
    <xf numFmtId="165" fontId="0" fillId="22" borderId="0" xfId="0" applyNumberFormat="1" applyFont="1" applyFill="1" applyAlignment="1" applyProtection="1">
      <alignment/>
      <protection locked="0"/>
    </xf>
    <xf numFmtId="0" fontId="7" fillId="8" borderId="0" xfId="0" applyFont="1" applyFill="1" applyAlignment="1">
      <alignment/>
    </xf>
    <xf numFmtId="165" fontId="0" fillId="22" borderId="10" xfId="42" applyNumberFormat="1" applyFont="1" applyFill="1" applyBorder="1" applyAlignment="1" applyProtection="1">
      <alignment/>
      <protection locked="0"/>
    </xf>
    <xf numFmtId="165" fontId="0" fillId="22" borderId="14" xfId="42" applyNumberFormat="1" applyFont="1" applyFill="1" applyBorder="1" applyAlignment="1" applyProtection="1">
      <alignment/>
      <protection locked="0"/>
    </xf>
    <xf numFmtId="44" fontId="0" fillId="22" borderId="0" xfId="44" applyFont="1" applyFill="1" applyAlignment="1" applyProtection="1">
      <alignment/>
      <protection locked="0"/>
    </xf>
    <xf numFmtId="44" fontId="0" fillId="22" borderId="10" xfId="0" applyNumberFormat="1" applyFont="1" applyFill="1" applyBorder="1" applyAlignment="1" applyProtection="1">
      <alignment/>
      <protection locked="0"/>
    </xf>
    <xf numFmtId="44" fontId="0" fillId="22" borderId="10" xfId="44" applyFont="1" applyFill="1" applyBorder="1" applyAlignment="1" applyProtection="1">
      <alignment/>
      <protection locked="0"/>
    </xf>
    <xf numFmtId="44" fontId="0" fillId="22" borderId="0" xfId="0" applyNumberFormat="1" applyFont="1" applyFill="1" applyAlignment="1" applyProtection="1">
      <alignment/>
      <protection locked="0"/>
    </xf>
    <xf numFmtId="0" fontId="7" fillId="8" borderId="0" xfId="0" applyFont="1" applyFill="1" applyBorder="1" applyAlignment="1">
      <alignment/>
    </xf>
    <xf numFmtId="44" fontId="0" fillId="22" borderId="14" xfId="44" applyFont="1" applyFill="1" applyBorder="1" applyAlignment="1" applyProtection="1">
      <alignment/>
      <protection locked="0"/>
    </xf>
    <xf numFmtId="0" fontId="0" fillId="8" borderId="0" xfId="0" applyFill="1" applyBorder="1" applyAlignment="1">
      <alignment/>
    </xf>
    <xf numFmtId="164" fontId="4" fillId="8" borderId="0" xfId="44" applyNumberFormat="1" applyFont="1" applyFill="1" applyBorder="1" applyAlignment="1" applyProtection="1">
      <alignment horizontal="left"/>
      <protection hidden="1"/>
    </xf>
    <xf numFmtId="2" fontId="0" fillId="22" borderId="0" xfId="44" applyNumberFormat="1" applyFont="1" applyFill="1" applyAlignment="1" applyProtection="1">
      <alignment/>
      <protection locked="0"/>
    </xf>
    <xf numFmtId="39" fontId="0" fillId="22" borderId="0" xfId="44" applyNumberFormat="1" applyFont="1" applyFill="1" applyAlignment="1" applyProtection="1">
      <alignment/>
      <protection locked="0"/>
    </xf>
    <xf numFmtId="0" fontId="0" fillId="22" borderId="0" xfId="0" applyFill="1" applyBorder="1" applyAlignment="1" applyProtection="1">
      <alignment vertical="top" wrapText="1"/>
      <protection locked="0"/>
    </xf>
    <xf numFmtId="0" fontId="0" fillId="0" borderId="0" xfId="0" applyBorder="1" applyAlignment="1" applyProtection="1">
      <alignment vertical="top" wrapText="1"/>
      <protection locked="0"/>
    </xf>
    <xf numFmtId="0" fontId="2" fillId="0" borderId="11" xfId="0" applyFont="1" applyBorder="1" applyAlignment="1" applyProtection="1">
      <alignment horizontal="left"/>
      <protection locked="0"/>
    </xf>
    <xf numFmtId="0" fontId="2" fillId="0" borderId="17" xfId="0" applyFont="1" applyBorder="1" applyAlignment="1" applyProtection="1">
      <alignment horizontal="left"/>
      <protection locked="0"/>
    </xf>
    <xf numFmtId="0" fontId="2" fillId="8" borderId="0" xfId="0" applyFont="1" applyFill="1" applyAlignment="1">
      <alignment horizontal="center"/>
    </xf>
    <xf numFmtId="0" fontId="0" fillId="8"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17"/>
  <sheetViews>
    <sheetView tabSelected="1" zoomScalePageLayoutView="0" workbookViewId="0" topLeftCell="A1">
      <selection activeCell="A1" sqref="A1"/>
    </sheetView>
  </sheetViews>
  <sheetFormatPr defaultColWidth="9.140625" defaultRowHeight="12.75"/>
  <cols>
    <col min="1" max="1" width="53.140625" style="0" customWidth="1"/>
    <col min="2" max="2" width="9.7109375" style="0" bestFit="1" customWidth="1"/>
    <col min="4" max="4" width="11.28125" style="0" bestFit="1" customWidth="1"/>
    <col min="10" max="10" width="12.28125" style="0" bestFit="1" customWidth="1"/>
  </cols>
  <sheetData>
    <row r="1" spans="1:10" ht="12.75">
      <c r="A1" s="1" t="s">
        <v>73</v>
      </c>
      <c r="B1" s="2"/>
      <c r="C1" s="3" t="s">
        <v>0</v>
      </c>
      <c r="D1" s="73"/>
      <c r="E1" s="73"/>
      <c r="F1" s="73"/>
      <c r="G1" s="73"/>
      <c r="H1" s="2"/>
      <c r="I1" s="2"/>
      <c r="J1" s="2"/>
    </row>
    <row r="2" spans="1:10" ht="12.75">
      <c r="A2" s="2"/>
      <c r="B2" s="4"/>
      <c r="C2" s="3" t="s">
        <v>1</v>
      </c>
      <c r="D2" s="74"/>
      <c r="E2" s="74"/>
      <c r="F2" s="74"/>
      <c r="G2" s="74"/>
      <c r="H2" s="2"/>
      <c r="I2" s="2"/>
      <c r="J2" s="2"/>
    </row>
    <row r="3" spans="1:10" ht="12.75">
      <c r="A3" s="2"/>
      <c r="B3" s="4"/>
      <c r="C3" s="4"/>
      <c r="D3" s="5"/>
      <c r="E3" s="5"/>
      <c r="F3" s="2"/>
      <c r="G3" s="2"/>
      <c r="H3" s="2"/>
      <c r="I3" s="2"/>
      <c r="J3" s="2"/>
    </row>
    <row r="4" spans="1:10" ht="12.75">
      <c r="A4" s="6" t="s">
        <v>2</v>
      </c>
      <c r="B4" s="7"/>
      <c r="C4" s="7"/>
      <c r="D4" s="8"/>
      <c r="E4" s="8"/>
      <c r="F4" s="2"/>
      <c r="G4" s="2"/>
      <c r="H4" s="2"/>
      <c r="I4" s="2"/>
      <c r="J4" s="2"/>
    </row>
    <row r="5" spans="1:5" ht="12.75">
      <c r="A5" s="9" t="s">
        <v>78</v>
      </c>
      <c r="B5" s="10"/>
      <c r="C5" s="10"/>
      <c r="D5" s="10"/>
      <c r="E5" s="10"/>
    </row>
    <row r="6" spans="1:5" ht="12.75">
      <c r="A6" s="10" t="s">
        <v>3</v>
      </c>
      <c r="B6" s="10"/>
      <c r="C6" s="10"/>
      <c r="D6" s="10"/>
      <c r="E6" s="10"/>
    </row>
    <row r="7" spans="1:5" ht="12.75">
      <c r="A7" s="10"/>
      <c r="B7" s="10"/>
      <c r="C7" s="10"/>
      <c r="D7" s="10"/>
      <c r="E7" s="10"/>
    </row>
    <row r="8" spans="1:9" ht="12.75">
      <c r="A8" s="7" t="s">
        <v>4</v>
      </c>
      <c r="B8" s="7"/>
      <c r="C8" s="7"/>
      <c r="D8" s="7"/>
      <c r="E8" s="7"/>
      <c r="F8" s="2"/>
      <c r="G8" s="2"/>
      <c r="H8" s="2"/>
      <c r="I8" s="2"/>
    </row>
    <row r="9" spans="1:9" ht="12.75">
      <c r="A9" s="7" t="s">
        <v>5</v>
      </c>
      <c r="B9" s="11" t="s">
        <v>76</v>
      </c>
      <c r="C9" s="68" t="str">
        <f>IF(B9='Problem 5-59 solution (2)'!B9," ","*")</f>
        <v>*</v>
      </c>
      <c r="D9" s="7"/>
      <c r="E9" s="7"/>
      <c r="F9" s="2"/>
      <c r="G9" s="2"/>
      <c r="H9" s="2"/>
      <c r="I9" s="2"/>
    </row>
    <row r="10" spans="1:12" ht="12.75">
      <c r="A10" s="7" t="s">
        <v>7</v>
      </c>
      <c r="B10" s="13" t="s">
        <v>76</v>
      </c>
      <c r="C10" s="68" t="str">
        <f>IF(B10='Problem 5-59 solution (2)'!B10," ","*")</f>
        <v>*</v>
      </c>
      <c r="D10" s="7"/>
      <c r="E10" s="7"/>
      <c r="F10" s="2"/>
      <c r="G10" s="2"/>
      <c r="H10" s="2"/>
      <c r="I10" s="2"/>
      <c r="K10" s="2"/>
      <c r="L10" s="2"/>
    </row>
    <row r="11" spans="1:12" ht="12.75">
      <c r="A11" s="7" t="s">
        <v>8</v>
      </c>
      <c r="B11" s="7"/>
      <c r="C11" s="7"/>
      <c r="D11" s="11"/>
      <c r="E11" s="68" t="str">
        <f>IF(D11='Problem 5-59 solution (2)'!D11," ","*")</f>
        <v>*</v>
      </c>
      <c r="F11" s="2"/>
      <c r="G11" s="2"/>
      <c r="H11" s="2"/>
      <c r="I11" s="2"/>
      <c r="K11" s="2"/>
      <c r="L11" s="2"/>
    </row>
    <row r="12" spans="1:12" ht="12.75">
      <c r="A12" s="7" t="s">
        <v>9</v>
      </c>
      <c r="B12" s="7"/>
      <c r="C12" s="7"/>
      <c r="D12" s="14"/>
      <c r="E12" s="68" t="str">
        <f>IF(D12='Problem 5-59 solution (2)'!D12," ","*")</f>
        <v>*</v>
      </c>
      <c r="F12" s="2"/>
      <c r="G12" s="2"/>
      <c r="H12" s="2"/>
      <c r="I12" s="2"/>
      <c r="K12" s="2"/>
      <c r="L12" s="2"/>
    </row>
    <row r="13" spans="1:12" ht="12.75">
      <c r="A13" s="7" t="s">
        <v>10</v>
      </c>
      <c r="B13" s="7"/>
      <c r="C13" s="7"/>
      <c r="D13" s="7"/>
      <c r="E13" s="7"/>
      <c r="F13" s="2"/>
      <c r="G13" s="2"/>
      <c r="H13" s="2"/>
      <c r="I13" s="2"/>
      <c r="K13" s="2"/>
      <c r="L13" s="2"/>
    </row>
    <row r="14" spans="1:12" ht="12.75">
      <c r="A14" s="7" t="s">
        <v>11</v>
      </c>
      <c r="B14" s="15"/>
      <c r="C14" s="68" t="str">
        <f>IF(B14='Problem 5-59 solution (2)'!B14," ","*")</f>
        <v>*</v>
      </c>
      <c r="D14" s="7"/>
      <c r="E14" s="7"/>
      <c r="F14" s="2"/>
      <c r="G14" s="2"/>
      <c r="H14" s="2"/>
      <c r="I14" s="2"/>
      <c r="K14" s="2"/>
      <c r="L14" s="2"/>
    </row>
    <row r="15" spans="1:12" ht="12.75">
      <c r="A15" s="7" t="s">
        <v>12</v>
      </c>
      <c r="B15" s="16"/>
      <c r="C15" s="68" t="str">
        <f>IF(B15='Problem 5-59 solution (2)'!B15," ","*")</f>
        <v>*</v>
      </c>
      <c r="D15" s="7"/>
      <c r="E15" s="7"/>
      <c r="F15" s="2"/>
      <c r="G15" s="2"/>
      <c r="H15" s="2"/>
      <c r="I15" s="2"/>
      <c r="K15" s="2"/>
      <c r="L15" s="2"/>
    </row>
    <row r="16" spans="1:12" ht="12.75">
      <c r="A16" s="7" t="s">
        <v>13</v>
      </c>
      <c r="B16" s="16"/>
      <c r="C16" s="68" t="str">
        <f>IF(B16='Problem 5-59 solution (2)'!B16," ","*")</f>
        <v>*</v>
      </c>
      <c r="D16" s="7"/>
      <c r="E16" s="7"/>
      <c r="F16" s="2"/>
      <c r="G16" s="2"/>
      <c r="H16" s="2"/>
      <c r="I16" s="2"/>
      <c r="K16" s="2"/>
      <c r="L16" s="2"/>
    </row>
    <row r="17" spans="1:12" ht="12.75">
      <c r="A17" s="7" t="s">
        <v>14</v>
      </c>
      <c r="B17" s="16"/>
      <c r="C17" s="68" t="str">
        <f>IF(B17='Problem 5-59 solution (2)'!B17," ","*")</f>
        <v>*</v>
      </c>
      <c r="D17" s="7"/>
      <c r="E17" s="7"/>
      <c r="F17" s="2"/>
      <c r="G17" s="2"/>
      <c r="H17" s="2"/>
      <c r="I17" s="2"/>
      <c r="K17" s="2"/>
      <c r="L17" s="2"/>
    </row>
    <row r="18" spans="1:12" ht="12.75">
      <c r="A18" s="7" t="s">
        <v>15</v>
      </c>
      <c r="B18" s="16"/>
      <c r="C18" s="68" t="str">
        <f>IF(B18='Problem 5-59 solution (2)'!B18," ","*")</f>
        <v>*</v>
      </c>
      <c r="D18" s="7"/>
      <c r="E18" s="7"/>
      <c r="F18" s="2"/>
      <c r="G18" s="2"/>
      <c r="H18" s="2"/>
      <c r="I18" s="2"/>
      <c r="K18" s="2"/>
      <c r="L18" s="2"/>
    </row>
    <row r="19" spans="1:12" ht="12.75">
      <c r="A19" s="7" t="s">
        <v>16</v>
      </c>
      <c r="B19" s="16"/>
      <c r="C19" s="68" t="str">
        <f>IF(B19='Problem 5-59 solution (2)'!B19," ","*")</f>
        <v>*</v>
      </c>
      <c r="D19" s="7"/>
      <c r="E19" s="7"/>
      <c r="F19" s="2"/>
      <c r="G19" s="2"/>
      <c r="H19" s="2"/>
      <c r="I19" s="2"/>
      <c r="K19" s="2"/>
      <c r="L19" s="2"/>
    </row>
    <row r="20" spans="1:12" ht="12.75">
      <c r="A20" s="7" t="s">
        <v>17</v>
      </c>
      <c r="B20" s="16"/>
      <c r="C20" s="68" t="str">
        <f>IF(B20='Problem 5-59 solution (2)'!B20," ","*")</f>
        <v>*</v>
      </c>
      <c r="D20" s="7"/>
      <c r="E20" s="7"/>
      <c r="F20" s="2"/>
      <c r="G20" s="2"/>
      <c r="H20" s="2"/>
      <c r="I20" s="2"/>
      <c r="K20" s="2"/>
      <c r="L20" s="2"/>
    </row>
    <row r="21" spans="1:12" ht="12.75">
      <c r="A21" s="7" t="s">
        <v>18</v>
      </c>
      <c r="B21" s="13"/>
      <c r="C21" s="68" t="str">
        <f>IF(B21='Problem 5-59 solution (2)'!B21," ","*")</f>
        <v>*</v>
      </c>
      <c r="D21" s="7"/>
      <c r="E21" s="7"/>
      <c r="F21" s="2"/>
      <c r="G21" s="2"/>
      <c r="H21" s="2"/>
      <c r="I21" s="2"/>
      <c r="K21" s="2"/>
      <c r="L21" s="2"/>
    </row>
    <row r="22" spans="1:12" ht="12.75">
      <c r="A22" s="7" t="s">
        <v>19</v>
      </c>
      <c r="B22" s="7"/>
      <c r="C22" s="7"/>
      <c r="D22" s="13"/>
      <c r="E22" s="68" t="str">
        <f>IF(D22='Problem 5-59 solution (2)'!D22," ","*")</f>
        <v>*</v>
      </c>
      <c r="F22" s="2"/>
      <c r="G22" s="2"/>
      <c r="H22" s="2"/>
      <c r="I22" s="2"/>
      <c r="K22" s="2"/>
      <c r="L22" s="2"/>
    </row>
    <row r="23" spans="1:12" ht="13.5" thickBot="1">
      <c r="A23" s="7" t="s">
        <v>20</v>
      </c>
      <c r="B23" s="7"/>
      <c r="C23" s="7"/>
      <c r="D23" s="17"/>
      <c r="E23" s="68" t="str">
        <f>IF(D23='Problem 5-59 solution (2)'!D23," ","*")</f>
        <v>*</v>
      </c>
      <c r="F23" s="2"/>
      <c r="G23" s="2"/>
      <c r="H23" s="2"/>
      <c r="I23" s="2"/>
      <c r="K23" s="2"/>
      <c r="L23" s="2"/>
    </row>
    <row r="24" spans="1:12" ht="13.5" thickTop="1">
      <c r="A24" s="18"/>
      <c r="B24" s="18"/>
      <c r="C24" s="18"/>
      <c r="D24" s="19"/>
      <c r="E24" s="19"/>
      <c r="F24" s="2"/>
      <c r="G24" s="2"/>
      <c r="H24" s="2"/>
      <c r="I24" s="2"/>
      <c r="K24" s="2"/>
      <c r="L24" s="2"/>
    </row>
    <row r="25" spans="1:12" ht="12.75">
      <c r="A25" s="2"/>
      <c r="B25" s="2"/>
      <c r="C25" s="2"/>
      <c r="D25" s="20"/>
      <c r="E25" s="20"/>
      <c r="F25" s="2"/>
      <c r="G25" s="2"/>
      <c r="H25" s="2"/>
      <c r="I25" s="2"/>
      <c r="K25" s="2"/>
      <c r="L25" s="2"/>
    </row>
    <row r="26" spans="1:12" ht="12.75">
      <c r="A26" s="6" t="s">
        <v>21</v>
      </c>
      <c r="B26" s="7"/>
      <c r="C26" s="7"/>
      <c r="D26" s="8"/>
      <c r="E26" s="8"/>
      <c r="F26" s="2"/>
      <c r="G26" s="2"/>
      <c r="H26" s="2"/>
      <c r="I26" s="2"/>
      <c r="K26" s="2"/>
      <c r="L26" s="2"/>
    </row>
    <row r="27" spans="1:12" ht="12.75">
      <c r="A27" s="75" t="s">
        <v>78</v>
      </c>
      <c r="B27" s="75"/>
      <c r="C27" s="75"/>
      <c r="D27" s="75"/>
      <c r="E27" s="75"/>
      <c r="F27" s="2"/>
      <c r="G27" s="2"/>
      <c r="H27" s="2"/>
      <c r="I27" s="2"/>
      <c r="K27" s="2"/>
      <c r="L27" s="2"/>
    </row>
    <row r="28" spans="1:12" ht="12.75">
      <c r="A28" s="76" t="s">
        <v>22</v>
      </c>
      <c r="B28" s="76"/>
      <c r="C28" s="76"/>
      <c r="D28" s="76"/>
      <c r="E28" s="76"/>
      <c r="F28" s="2"/>
      <c r="G28" s="2"/>
      <c r="H28" s="2"/>
      <c r="I28" s="2"/>
      <c r="K28" s="2"/>
      <c r="L28" s="2"/>
    </row>
    <row r="29" spans="1:12" ht="12.75">
      <c r="A29" s="7"/>
      <c r="B29" s="7"/>
      <c r="C29" s="7"/>
      <c r="D29" s="7"/>
      <c r="E29" s="7"/>
      <c r="F29" s="2"/>
      <c r="G29" s="2"/>
      <c r="H29" s="2"/>
      <c r="I29" s="2"/>
      <c r="K29" s="2"/>
      <c r="L29" s="2"/>
    </row>
    <row r="30" spans="1:12" ht="12.75">
      <c r="A30" s="7" t="s">
        <v>23</v>
      </c>
      <c r="B30" s="7"/>
      <c r="C30" s="7"/>
      <c r="D30" s="7"/>
      <c r="E30" s="7"/>
      <c r="F30" s="2"/>
      <c r="G30" s="2"/>
      <c r="H30" s="2"/>
      <c r="I30" s="2"/>
      <c r="K30" s="2"/>
      <c r="L30" s="2"/>
    </row>
    <row r="31" spans="1:12" ht="12.75">
      <c r="A31" s="7" t="s">
        <v>24</v>
      </c>
      <c r="B31" s="7"/>
      <c r="C31" s="7"/>
      <c r="D31" s="21"/>
      <c r="E31" s="68" t="str">
        <f>IF(D31='Problem 5-59 solution (2)'!D31," ","*")</f>
        <v>*</v>
      </c>
      <c r="F31" s="2"/>
      <c r="G31" s="2"/>
      <c r="H31" s="2"/>
      <c r="I31" s="2"/>
      <c r="K31" s="2"/>
      <c r="L31" s="2"/>
    </row>
    <row r="32" spans="1:12" ht="12.75">
      <c r="A32" s="7" t="s">
        <v>25</v>
      </c>
      <c r="B32" s="7"/>
      <c r="C32" s="7"/>
      <c r="D32" s="22"/>
      <c r="E32" s="68" t="str">
        <f>IF(D32='Problem 5-59 solution (2)'!D32," ","*")</f>
        <v>*</v>
      </c>
      <c r="F32" s="2"/>
      <c r="G32" s="2"/>
      <c r="H32" s="2"/>
      <c r="I32" s="2"/>
      <c r="K32" s="2"/>
      <c r="L32" s="2"/>
    </row>
    <row r="33" spans="1:12" ht="12.75">
      <c r="A33" s="7" t="s">
        <v>26</v>
      </c>
      <c r="B33" s="7"/>
      <c r="C33" s="7"/>
      <c r="D33" s="23"/>
      <c r="E33" s="68" t="str">
        <f>IF(D33='Problem 5-59 solution (2)'!D33," ","*")</f>
        <v>*</v>
      </c>
      <c r="F33" s="2"/>
      <c r="G33" s="2"/>
      <c r="H33" s="2"/>
      <c r="I33" s="2"/>
      <c r="K33" s="2"/>
      <c r="L33" s="2"/>
    </row>
    <row r="34" spans="1:12" ht="13.5" thickBot="1">
      <c r="A34" s="7" t="s">
        <v>27</v>
      </c>
      <c r="B34" s="7"/>
      <c r="C34" s="7"/>
      <c r="D34" s="24"/>
      <c r="E34" s="68" t="str">
        <f>IF(D34='Problem 5-59 solution (2)'!D34," ","*")</f>
        <v>*</v>
      </c>
      <c r="F34" s="2"/>
      <c r="G34" s="2"/>
      <c r="H34" s="2"/>
      <c r="I34" s="2"/>
      <c r="K34" s="2"/>
      <c r="L34" s="2"/>
    </row>
    <row r="35" spans="1:12" ht="13.5" thickTop="1">
      <c r="A35" s="7"/>
      <c r="B35" s="7"/>
      <c r="C35" s="7"/>
      <c r="D35" s="8"/>
      <c r="E35" s="8"/>
      <c r="F35" s="2"/>
      <c r="G35" s="2"/>
      <c r="H35" s="2"/>
      <c r="I35" s="2"/>
      <c r="K35" s="2"/>
      <c r="L35" s="2"/>
    </row>
    <row r="36" spans="1:12" ht="12.75">
      <c r="A36" s="7" t="s">
        <v>28</v>
      </c>
      <c r="B36" s="7"/>
      <c r="C36" s="7"/>
      <c r="D36" s="7"/>
      <c r="E36" s="7"/>
      <c r="F36" s="2"/>
      <c r="G36" s="2"/>
      <c r="H36" s="2"/>
      <c r="I36" s="2"/>
      <c r="K36" s="2"/>
      <c r="L36" s="2"/>
    </row>
    <row r="37" spans="1:12" ht="12.75">
      <c r="A37" s="7" t="s">
        <v>24</v>
      </c>
      <c r="B37" s="7"/>
      <c r="C37" s="7"/>
      <c r="D37" s="21"/>
      <c r="E37" s="68" t="str">
        <f>IF(D37='Problem 5-59 solution (2)'!D37," ","*")</f>
        <v>*</v>
      </c>
      <c r="F37" s="2"/>
      <c r="G37" s="2"/>
      <c r="H37" s="2"/>
      <c r="I37" s="2"/>
      <c r="K37" s="2"/>
      <c r="L37" s="2"/>
    </row>
    <row r="38" spans="1:12" ht="12.75">
      <c r="A38" s="7" t="s">
        <v>25</v>
      </c>
      <c r="B38" s="7"/>
      <c r="C38" s="7"/>
      <c r="D38" s="22"/>
      <c r="E38" s="68" t="str">
        <f>IF(D38='Problem 5-59 solution (2)'!D38," ","*")</f>
        <v>*</v>
      </c>
      <c r="F38" s="2"/>
      <c r="G38" s="2"/>
      <c r="H38" s="2"/>
      <c r="I38" s="2"/>
      <c r="K38" s="2"/>
      <c r="L38" s="2"/>
    </row>
    <row r="39" spans="1:12" ht="12.75">
      <c r="A39" s="7" t="s">
        <v>26</v>
      </c>
      <c r="B39" s="7"/>
      <c r="C39" s="7"/>
      <c r="D39" s="23"/>
      <c r="E39" s="68" t="str">
        <f>IF(D39='Problem 5-59 solution (2)'!D39," ","*")</f>
        <v>*</v>
      </c>
      <c r="F39" s="2"/>
      <c r="G39" s="2"/>
      <c r="H39" s="2"/>
      <c r="I39" s="2"/>
      <c r="K39" s="2"/>
      <c r="L39" s="2"/>
    </row>
    <row r="40" spans="1:12" ht="13.5" thickBot="1">
      <c r="A40" s="7" t="s">
        <v>29</v>
      </c>
      <c r="B40" s="7"/>
      <c r="C40" s="7"/>
      <c r="D40" s="24"/>
      <c r="E40" s="68" t="str">
        <f>IF(D40='Problem 5-59 solution (2)'!D40," ","*")</f>
        <v>*</v>
      </c>
      <c r="F40" s="2"/>
      <c r="G40" s="2"/>
      <c r="H40" s="2"/>
      <c r="I40" s="2"/>
      <c r="K40" s="2"/>
      <c r="L40" s="2"/>
    </row>
    <row r="41" spans="1:12" ht="13.5" thickTop="1">
      <c r="A41" s="7"/>
      <c r="B41" s="7"/>
      <c r="C41" s="7"/>
      <c r="D41" s="8"/>
      <c r="E41" s="8"/>
      <c r="F41" s="2"/>
      <c r="G41" s="2"/>
      <c r="H41" s="2"/>
      <c r="I41" s="2"/>
      <c r="K41" s="2"/>
      <c r="L41" s="2"/>
    </row>
    <row r="42" spans="1:12" ht="12.75">
      <c r="A42" s="25" t="s">
        <v>30</v>
      </c>
      <c r="B42" s="25"/>
      <c r="C42" s="26"/>
      <c r="D42" s="18"/>
      <c r="E42" s="18"/>
      <c r="F42" s="2"/>
      <c r="G42" s="2"/>
      <c r="H42" s="2"/>
      <c r="I42" s="2"/>
      <c r="K42" s="2"/>
      <c r="L42" s="2"/>
    </row>
    <row r="43" spans="1:12" ht="12.75">
      <c r="A43" s="26" t="s">
        <v>5</v>
      </c>
      <c r="B43" s="27"/>
      <c r="C43" s="68" t="str">
        <f>IF(B43='Problem 5-59 solution (2)'!B43," ","*")</f>
        <v>*</v>
      </c>
      <c r="D43" s="7"/>
      <c r="E43" s="7"/>
      <c r="F43" s="2"/>
      <c r="G43" s="2"/>
      <c r="H43" s="2"/>
      <c r="I43" s="2"/>
      <c r="K43" s="2"/>
      <c r="L43" s="2"/>
    </row>
    <row r="44" spans="1:12" ht="12.75">
      <c r="A44" s="26" t="s">
        <v>7</v>
      </c>
      <c r="B44" s="28"/>
      <c r="C44" s="68" t="str">
        <f>IF(B44='Problem 5-59 solution (2)'!B44," ","*")</f>
        <v>*</v>
      </c>
      <c r="D44" s="7"/>
      <c r="E44" s="7"/>
      <c r="F44" s="2"/>
      <c r="G44" s="2"/>
      <c r="H44" s="2"/>
      <c r="I44" s="2"/>
      <c r="K44" s="2"/>
      <c r="L44" s="2"/>
    </row>
    <row r="45" spans="1:12" ht="13.5" thickBot="1">
      <c r="A45" s="26" t="s">
        <v>31</v>
      </c>
      <c r="B45" s="29"/>
      <c r="C45" s="68" t="str">
        <f>IF(B45='Problem 5-59 solution (2)'!B45," ","*")</f>
        <v>*</v>
      </c>
      <c r="D45" s="7"/>
      <c r="E45" s="7"/>
      <c r="F45" s="2"/>
      <c r="G45" s="2"/>
      <c r="H45" s="2"/>
      <c r="I45" s="2"/>
      <c r="K45" s="2"/>
      <c r="L45" s="2"/>
    </row>
    <row r="46" spans="1:12" ht="13.5" thickTop="1">
      <c r="A46" s="26"/>
      <c r="B46" s="30"/>
      <c r="C46" s="30"/>
      <c r="D46" s="7"/>
      <c r="E46" s="7"/>
      <c r="F46" s="2"/>
      <c r="G46" s="2"/>
      <c r="H46" s="2"/>
      <c r="I46" s="2"/>
      <c r="K46" s="2"/>
      <c r="L46" s="2"/>
    </row>
    <row r="47" spans="1:12" ht="12.75">
      <c r="A47" s="26" t="s">
        <v>32</v>
      </c>
      <c r="B47" s="31"/>
      <c r="C47" s="68" t="str">
        <f>IF(B47='Problem 5-59 solution (2)'!B47," ","*")</f>
        <v>*</v>
      </c>
      <c r="D47" s="7"/>
      <c r="E47" s="7"/>
      <c r="F47" s="2"/>
      <c r="G47" s="2"/>
      <c r="H47" s="2"/>
      <c r="I47" s="2"/>
      <c r="K47" s="2"/>
      <c r="L47" s="2"/>
    </row>
    <row r="48" spans="1:12" ht="12.75">
      <c r="A48" s="32" t="s">
        <v>33</v>
      </c>
      <c r="B48" s="33"/>
      <c r="C48" s="68" t="str">
        <f>IF(B48='Problem 5-59 solution (2)'!B48," ","*")</f>
        <v>*</v>
      </c>
      <c r="D48" s="7"/>
      <c r="E48" s="7"/>
      <c r="F48" s="2"/>
      <c r="G48" s="2"/>
      <c r="H48" s="2"/>
      <c r="I48" s="2"/>
      <c r="K48" s="2"/>
      <c r="L48" s="2"/>
    </row>
    <row r="49" spans="1:12" ht="12.75">
      <c r="A49" s="7"/>
      <c r="B49" s="7"/>
      <c r="C49" s="7"/>
      <c r="D49" s="7"/>
      <c r="E49" s="7"/>
      <c r="F49" s="2"/>
      <c r="G49" s="2"/>
      <c r="H49" s="2"/>
      <c r="I49" s="2"/>
      <c r="K49" s="2"/>
      <c r="L49" s="2"/>
    </row>
    <row r="50" spans="1:12" ht="12.75">
      <c r="A50" s="34"/>
      <c r="B50" s="35"/>
      <c r="C50" s="35"/>
      <c r="D50" s="36"/>
      <c r="E50" s="36"/>
      <c r="K50" s="2"/>
      <c r="L50" s="2"/>
    </row>
    <row r="51" spans="1:12" ht="12.75">
      <c r="A51" s="37" t="s">
        <v>34</v>
      </c>
      <c r="B51" s="38"/>
      <c r="C51" s="38"/>
      <c r="D51" s="10"/>
      <c r="E51" s="10"/>
      <c r="F51" s="39"/>
      <c r="G51" s="39"/>
      <c r="H51" s="39"/>
      <c r="I51" s="39"/>
      <c r="J51" s="39"/>
      <c r="K51" s="7"/>
      <c r="L51" s="2"/>
    </row>
    <row r="52" spans="1:12" ht="12.75">
      <c r="A52" s="9" t="s">
        <v>78</v>
      </c>
      <c r="B52" s="10"/>
      <c r="C52" s="10"/>
      <c r="D52" s="10"/>
      <c r="E52" s="10"/>
      <c r="F52" s="10"/>
      <c r="G52" s="10"/>
      <c r="H52" s="10"/>
      <c r="I52" s="10"/>
      <c r="J52" s="40"/>
      <c r="K52" s="7"/>
      <c r="L52" s="2"/>
    </row>
    <row r="53" spans="1:12" ht="12.75">
      <c r="A53" s="10" t="s">
        <v>35</v>
      </c>
      <c r="B53" s="10"/>
      <c r="C53" s="10"/>
      <c r="D53" s="10"/>
      <c r="E53" s="10"/>
      <c r="F53" s="10"/>
      <c r="G53" s="10"/>
      <c r="H53" s="10"/>
      <c r="I53" s="10"/>
      <c r="J53" s="40"/>
      <c r="K53" s="7"/>
      <c r="L53" s="2"/>
    </row>
    <row r="54" spans="1:12" ht="12.75">
      <c r="A54" s="10" t="s">
        <v>36</v>
      </c>
      <c r="B54" s="10"/>
      <c r="C54" s="10"/>
      <c r="D54" s="10"/>
      <c r="E54" s="10"/>
      <c r="F54" s="10"/>
      <c r="G54" s="10"/>
      <c r="H54" s="10"/>
      <c r="I54" s="10"/>
      <c r="J54" s="40"/>
      <c r="K54" s="7"/>
      <c r="L54" s="2"/>
    </row>
    <row r="55" spans="1:12" ht="12.75">
      <c r="A55" s="10"/>
      <c r="B55" s="10"/>
      <c r="C55" s="10"/>
      <c r="D55" s="10"/>
      <c r="E55" s="10"/>
      <c r="F55" s="10"/>
      <c r="G55" s="10"/>
      <c r="H55" s="10"/>
      <c r="I55" s="10"/>
      <c r="J55" s="40"/>
      <c r="K55" s="7"/>
      <c r="L55" s="2"/>
    </row>
    <row r="56" spans="1:12" ht="12.75">
      <c r="A56" s="7"/>
      <c r="B56" s="6"/>
      <c r="C56" s="6"/>
      <c r="D56" s="9" t="s">
        <v>37</v>
      </c>
      <c r="E56" s="9"/>
      <c r="F56" s="9"/>
      <c r="G56" s="9"/>
      <c r="H56" s="9" t="s">
        <v>38</v>
      </c>
      <c r="I56" s="9"/>
      <c r="J56" s="9"/>
      <c r="K56" s="7"/>
      <c r="L56" s="2"/>
    </row>
    <row r="57" spans="1:12" ht="12.75">
      <c r="A57" s="7"/>
      <c r="B57" s="41" t="s">
        <v>39</v>
      </c>
      <c r="C57" s="42"/>
      <c r="D57" s="41" t="s">
        <v>40</v>
      </c>
      <c r="E57" s="42"/>
      <c r="F57" s="41" t="s">
        <v>41</v>
      </c>
      <c r="G57" s="42"/>
      <c r="H57" s="41" t="s">
        <v>40</v>
      </c>
      <c r="I57" s="42"/>
      <c r="J57" s="41" t="s">
        <v>41</v>
      </c>
      <c r="K57" s="7"/>
      <c r="L57" s="2"/>
    </row>
    <row r="58" spans="1:12" ht="12.75">
      <c r="A58" s="7" t="s">
        <v>42</v>
      </c>
      <c r="B58" s="43"/>
      <c r="C58" s="68" t="str">
        <f>IF(B58='Problem 5-59 solution (2)'!B58," ","*")</f>
        <v>*</v>
      </c>
      <c r="D58" s="44"/>
      <c r="E58" s="68" t="str">
        <f>IF(D58='Problem 5-59 solution (2)'!D58," ","*")</f>
        <v>*</v>
      </c>
      <c r="F58" s="45"/>
      <c r="G58" s="68" t="str">
        <f>IF(F58='Problem 5-59 solution (2)'!F58," ","*")</f>
        <v>*</v>
      </c>
      <c r="H58" s="44"/>
      <c r="I58" s="68" t="str">
        <f>IF(H58='Problem 5-59 solution (2)'!H58," ","*")</f>
        <v> </v>
      </c>
      <c r="J58" s="45"/>
      <c r="K58" s="68" t="str">
        <f>IF(J58='Problem 5-59 solution (2)'!J58," ","*")</f>
        <v> </v>
      </c>
      <c r="L58" s="2"/>
    </row>
    <row r="59" spans="1:12" ht="12.75">
      <c r="A59" s="7" t="s">
        <v>9</v>
      </c>
      <c r="B59" s="13"/>
      <c r="C59" s="68" t="str">
        <f>IF(B59='Problem 5-59 solution (2)'!B59," ","*")</f>
        <v>*</v>
      </c>
      <c r="D59" s="46"/>
      <c r="E59" s="68" t="str">
        <f>IF(D59='Problem 5-59 solution (2)'!D59," ","*")</f>
        <v>*</v>
      </c>
      <c r="F59" s="13"/>
      <c r="G59" s="68" t="str">
        <f>IF(F59='Problem 5-59 solution (2)'!F59," ","*")</f>
        <v>*</v>
      </c>
      <c r="H59" s="46"/>
      <c r="I59" s="68" t="str">
        <f>IF(H59='Problem 5-59 solution (2)'!H59," ","*")</f>
        <v>*</v>
      </c>
      <c r="J59" s="13"/>
      <c r="K59" s="68" t="str">
        <f>IF(J59='Problem 5-59 solution (2)'!J59," ","*")</f>
        <v>*</v>
      </c>
      <c r="L59" s="2"/>
    </row>
    <row r="60" spans="1:12" ht="12.75">
      <c r="A60" s="7" t="s">
        <v>10</v>
      </c>
      <c r="B60" s="7"/>
      <c r="C60" s="18"/>
      <c r="D60" s="47"/>
      <c r="E60" s="48"/>
      <c r="F60" s="49"/>
      <c r="G60" s="50"/>
      <c r="H60" s="47"/>
      <c r="I60" s="48"/>
      <c r="J60" s="49"/>
      <c r="K60" s="7"/>
      <c r="L60" s="2"/>
    </row>
    <row r="61" spans="1:12" ht="12.75">
      <c r="A61" s="7" t="s">
        <v>11</v>
      </c>
      <c r="B61" s="11"/>
      <c r="C61" s="68" t="str">
        <f>IF(B61='Problem 5-59 solution (2)'!B61," ","*")</f>
        <v>*</v>
      </c>
      <c r="D61" s="51"/>
      <c r="E61" s="68" t="str">
        <f>IF(D61='Problem 5-59 solution (2)'!D61," ","*")</f>
        <v>*</v>
      </c>
      <c r="F61" s="52"/>
      <c r="G61" s="68" t="str">
        <f>IF(F61='Problem 5-59 solution (2)'!F61," ","*")</f>
        <v>*</v>
      </c>
      <c r="H61" s="51"/>
      <c r="I61" s="68" t="str">
        <f>IF(H61='Problem 5-59 solution (2)'!H61," ","*")</f>
        <v>*</v>
      </c>
      <c r="J61" s="52"/>
      <c r="K61" s="68" t="str">
        <f>IF(J61='Problem 5-59 solution (2)'!J61," ","*")</f>
        <v>*</v>
      </c>
      <c r="L61" s="2"/>
    </row>
    <row r="62" spans="1:12" ht="12.75">
      <c r="A62" s="7" t="s">
        <v>12</v>
      </c>
      <c r="B62" s="14"/>
      <c r="C62" s="68" t="str">
        <f>IF(B62='Problem 5-59 solution (2)'!B62," ","*")</f>
        <v>*</v>
      </c>
      <c r="D62" s="46"/>
      <c r="E62" s="68" t="str">
        <f>IF(D62='Problem 5-59 solution (2)'!D62," ","*")</f>
        <v>*</v>
      </c>
      <c r="F62" s="14"/>
      <c r="G62" s="68" t="str">
        <f>IF(F62='Problem 5-59 solution (2)'!F62," ","*")</f>
        <v>*</v>
      </c>
      <c r="H62" s="46"/>
      <c r="I62" s="68" t="str">
        <f>IF(H62='Problem 5-59 solution (2)'!H62," ","*")</f>
        <v>*</v>
      </c>
      <c r="J62" s="14"/>
      <c r="K62" s="68" t="str">
        <f>IF(J62='Problem 5-59 solution (2)'!J62," ","*")</f>
        <v>*</v>
      </c>
      <c r="L62" s="2"/>
    </row>
    <row r="63" spans="1:12" ht="12.75">
      <c r="A63" s="7" t="s">
        <v>13</v>
      </c>
      <c r="B63" s="16"/>
      <c r="C63" s="68" t="str">
        <f>IF(B63='Problem 5-59 solution (2)'!B63," ","*")</f>
        <v>*</v>
      </c>
      <c r="D63" s="47"/>
      <c r="E63" s="48"/>
      <c r="F63" s="16"/>
      <c r="G63" s="68" t="str">
        <f>IF(F63='Problem 5-59 solution (2)'!F63," ","*")</f>
        <v>*</v>
      </c>
      <c r="H63" s="47"/>
      <c r="I63" s="48"/>
      <c r="J63" s="16"/>
      <c r="K63" s="68" t="str">
        <f>IF(J63='Problem 5-59 solution (2)'!J63," ","*")</f>
        <v>*</v>
      </c>
      <c r="L63" s="2"/>
    </row>
    <row r="64" spans="1:12" ht="12.75">
      <c r="A64" s="7" t="s">
        <v>14</v>
      </c>
      <c r="B64" s="16"/>
      <c r="C64" s="68" t="str">
        <f>IF(B64='Problem 5-59 solution (2)'!B64," ","*")</f>
        <v>*</v>
      </c>
      <c r="D64" s="47"/>
      <c r="E64" s="48"/>
      <c r="F64" s="16"/>
      <c r="G64" s="68" t="str">
        <f>IF(F64='Problem 5-59 solution (2)'!F64," ","*")</f>
        <v>*</v>
      </c>
      <c r="H64" s="47"/>
      <c r="I64" s="48"/>
      <c r="J64" s="16"/>
      <c r="K64" s="68" t="str">
        <f>IF(J64='Problem 5-59 solution (2)'!J64," ","*")</f>
        <v>*</v>
      </c>
      <c r="L64" s="2"/>
    </row>
    <row r="65" spans="1:12" ht="12.75">
      <c r="A65" s="7" t="s">
        <v>15</v>
      </c>
      <c r="B65" s="16"/>
      <c r="C65" s="68" t="str">
        <f>IF(B65='Problem 5-59 solution (2)'!B65," ","*")</f>
        <v>*</v>
      </c>
      <c r="D65" s="47"/>
      <c r="E65" s="48"/>
      <c r="F65" s="16"/>
      <c r="G65" s="68" t="str">
        <f>IF(F65='Problem 5-59 solution (2)'!F65," ","*")</f>
        <v>*</v>
      </c>
      <c r="H65" s="47"/>
      <c r="I65" s="48"/>
      <c r="J65" s="16"/>
      <c r="K65" s="68" t="str">
        <f>IF(J65='Problem 5-59 solution (2)'!J65," ","*")</f>
        <v>*</v>
      </c>
      <c r="L65" s="2"/>
    </row>
    <row r="66" spans="1:12" ht="12.75">
      <c r="A66" s="7" t="s">
        <v>16</v>
      </c>
      <c r="B66" s="14"/>
      <c r="C66" s="68" t="str">
        <f>IF(B66='Problem 5-59 solution (2)'!B66," ","*")</f>
        <v>*</v>
      </c>
      <c r="D66" s="46"/>
      <c r="E66" s="68" t="str">
        <f>IF(D66='Problem 5-59 solution (2)'!D66," ","*")</f>
        <v>*</v>
      </c>
      <c r="F66" s="14"/>
      <c r="G66" s="68" t="str">
        <f>IF(F66='Problem 5-59 solution (2)'!F66," ","*")</f>
        <v>*</v>
      </c>
      <c r="H66" s="46"/>
      <c r="I66" s="68" t="str">
        <f>IF(H66='Problem 5-59 solution (2)'!H66," ","*")</f>
        <v>*</v>
      </c>
      <c r="J66" s="14"/>
      <c r="K66" s="68" t="str">
        <f>IF(J66='Problem 5-59 solution (2)'!J66," ","*")</f>
        <v>*</v>
      </c>
      <c r="L66" s="2"/>
    </row>
    <row r="67" spans="1:12" ht="12.75">
      <c r="A67" s="7" t="s">
        <v>17</v>
      </c>
      <c r="B67" s="16"/>
      <c r="C67" s="68" t="str">
        <f>IF(B67='Problem 5-59 solution (2)'!B67," ","*")</f>
        <v>*</v>
      </c>
      <c r="D67" s="53"/>
      <c r="E67" s="68" t="str">
        <f>IF(D67='Problem 5-59 solution (2)'!D67," ","*")</f>
        <v>*</v>
      </c>
      <c r="F67" s="16"/>
      <c r="G67" s="68" t="str">
        <f>IF(F67='Problem 5-59 solution (2)'!F67," ","*")</f>
        <v>*</v>
      </c>
      <c r="H67" s="53"/>
      <c r="I67" s="68" t="str">
        <f>IF(H67='Problem 5-59 solution (2)'!H67," ","*")</f>
        <v>*</v>
      </c>
      <c r="J67" s="16"/>
      <c r="K67" s="68" t="str">
        <f>IF(J67='Problem 5-59 solution (2)'!J67," ","*")</f>
        <v>*</v>
      </c>
      <c r="L67" s="2"/>
    </row>
    <row r="68" spans="1:12" ht="12.75">
      <c r="A68" s="7" t="s">
        <v>18</v>
      </c>
      <c r="B68" s="13"/>
      <c r="C68" s="68" t="str">
        <f>IF(B68='Problem 5-59 solution (2)'!B68," ","*")</f>
        <v>*</v>
      </c>
      <c r="D68" s="46"/>
      <c r="E68" s="68" t="str">
        <f>IF(D68='Problem 5-59 solution (2)'!D68," ","*")</f>
        <v>*</v>
      </c>
      <c r="F68" s="13"/>
      <c r="G68" s="68" t="str">
        <f>IF(F68='Problem 5-59 solution (2)'!F68," ","*")</f>
        <v>*</v>
      </c>
      <c r="H68" s="46"/>
      <c r="I68" s="68" t="str">
        <f>IF(H68='Problem 5-59 solution (2)'!H68," ","*")</f>
        <v>*</v>
      </c>
      <c r="J68" s="13"/>
      <c r="K68" s="68" t="str">
        <f>IF(J68='Problem 5-59 solution (2)'!J68," ","*")</f>
        <v>*</v>
      </c>
      <c r="L68" s="2"/>
    </row>
    <row r="69" spans="1:12" ht="12.75">
      <c r="A69" s="7" t="s">
        <v>19</v>
      </c>
      <c r="B69" s="54"/>
      <c r="C69" s="68" t="str">
        <f>IF(B69='Problem 5-59 solution (2)'!B69," ","*")</f>
        <v>*</v>
      </c>
      <c r="D69" s="7"/>
      <c r="E69" s="7"/>
      <c r="F69" s="54"/>
      <c r="G69" s="68" t="str">
        <f>IF(F69='Problem 5-59 solution (2)'!F69," ","*")</f>
        <v>*</v>
      </c>
      <c r="H69" s="47"/>
      <c r="I69" s="47"/>
      <c r="J69" s="54"/>
      <c r="K69" s="68" t="str">
        <f>IF(J69='Problem 5-59 solution (2)'!J69," ","*")</f>
        <v>*</v>
      </c>
      <c r="L69" s="2"/>
    </row>
    <row r="70" spans="1:12" ht="13.5" thickBot="1">
      <c r="A70" s="7" t="s">
        <v>43</v>
      </c>
      <c r="B70" s="55"/>
      <c r="C70" s="68" t="str">
        <f>IF(B70='Problem 5-59 solution (2)'!B70," ","*")</f>
        <v>*</v>
      </c>
      <c r="D70" s="7"/>
      <c r="E70" s="7"/>
      <c r="F70" s="55"/>
      <c r="G70" s="68" t="str">
        <f>IF(F70='Problem 5-59 solution (2)'!F70," ","*")</f>
        <v>*</v>
      </c>
      <c r="H70" s="47"/>
      <c r="I70" s="47"/>
      <c r="J70" s="55"/>
      <c r="K70" s="68" t="str">
        <f>IF(J70='Problem 5-59 solution (2)'!J70," ","*")</f>
        <v>*</v>
      </c>
      <c r="L70" s="2"/>
    </row>
    <row r="71" spans="1:12" ht="13.5" thickTop="1">
      <c r="A71" s="7"/>
      <c r="B71" s="8"/>
      <c r="C71" s="8"/>
      <c r="D71" s="7"/>
      <c r="E71" s="7"/>
      <c r="F71" s="8"/>
      <c r="G71" s="8"/>
      <c r="H71" s="7"/>
      <c r="I71" s="7"/>
      <c r="J71" s="8"/>
      <c r="K71" s="7"/>
      <c r="L71" s="2"/>
    </row>
    <row r="72" spans="4:12" ht="12.75">
      <c r="D72" s="36"/>
      <c r="E72" s="36"/>
      <c r="K72" s="2"/>
      <c r="L72" s="2"/>
    </row>
    <row r="73" spans="1:12" ht="12.75">
      <c r="A73" s="56" t="s">
        <v>44</v>
      </c>
      <c r="B73" s="39"/>
      <c r="C73" s="39"/>
      <c r="D73" s="10"/>
      <c r="E73" s="10"/>
      <c r="F73" s="39"/>
      <c r="G73" s="39"/>
      <c r="H73" s="39"/>
      <c r="I73" s="39"/>
      <c r="J73" s="39"/>
      <c r="K73" s="7"/>
      <c r="L73" s="2"/>
    </row>
    <row r="74" spans="1:12" ht="12.75">
      <c r="A74" s="9" t="s">
        <v>78</v>
      </c>
      <c r="B74" s="10"/>
      <c r="C74" s="10"/>
      <c r="D74" s="10"/>
      <c r="E74" s="10"/>
      <c r="F74" s="10"/>
      <c r="G74" s="10"/>
      <c r="H74" s="10"/>
      <c r="I74" s="10"/>
      <c r="J74" s="40"/>
      <c r="K74" s="18"/>
      <c r="L74" s="2"/>
    </row>
    <row r="75" spans="1:12" ht="12.75">
      <c r="A75" s="10" t="s">
        <v>45</v>
      </c>
      <c r="B75" s="10"/>
      <c r="C75" s="10"/>
      <c r="D75" s="10"/>
      <c r="E75" s="10"/>
      <c r="F75" s="10"/>
      <c r="G75" s="10"/>
      <c r="H75" s="10"/>
      <c r="I75" s="10"/>
      <c r="J75" s="40"/>
      <c r="K75" s="18"/>
      <c r="L75" s="2"/>
    </row>
    <row r="76" spans="1:12" ht="12.75">
      <c r="A76" s="7"/>
      <c r="B76" s="7"/>
      <c r="C76" s="7"/>
      <c r="D76" s="7"/>
      <c r="E76" s="7"/>
      <c r="F76" s="7"/>
      <c r="G76" s="7"/>
      <c r="H76" s="7"/>
      <c r="I76" s="7"/>
      <c r="J76" s="39"/>
      <c r="K76" s="18"/>
      <c r="L76" s="2"/>
    </row>
    <row r="77" spans="1:12" ht="12.75">
      <c r="A77" s="6" t="s">
        <v>46</v>
      </c>
      <c r="B77" s="7"/>
      <c r="C77" s="7"/>
      <c r="D77" s="7"/>
      <c r="E77" s="7"/>
      <c r="F77" s="6" t="s">
        <v>47</v>
      </c>
      <c r="G77" s="6"/>
      <c r="H77" s="7"/>
      <c r="I77" s="7"/>
      <c r="J77" s="39"/>
      <c r="K77" s="18"/>
      <c r="L77" s="2"/>
    </row>
    <row r="78" spans="1:12" ht="12.75">
      <c r="A78" s="7" t="s">
        <v>48</v>
      </c>
      <c r="B78" s="54"/>
      <c r="C78" s="68" t="str">
        <f>IF(B78='Problem 5-59 solution (2)'!B78," ","*")</f>
        <v>*</v>
      </c>
      <c r="D78" s="7"/>
      <c r="E78" s="7"/>
      <c r="F78" s="7" t="s">
        <v>48</v>
      </c>
      <c r="G78" s="7"/>
      <c r="H78" s="7"/>
      <c r="I78" s="7"/>
      <c r="J78" s="52"/>
      <c r="K78" s="68" t="str">
        <f>IF(J78='Problem 5-59 solution (2)'!J78," ","*")</f>
        <v>*</v>
      </c>
      <c r="L78" s="2"/>
    </row>
    <row r="79" spans="1:12" ht="12.75">
      <c r="A79" s="7" t="s">
        <v>49</v>
      </c>
      <c r="B79" s="16"/>
      <c r="C79" s="68" t="str">
        <f>IF(B79='Problem 5-59 solution (2)'!B79," ","*")</f>
        <v>*</v>
      </c>
      <c r="D79" s="7"/>
      <c r="E79" s="7"/>
      <c r="F79" s="7" t="s">
        <v>50</v>
      </c>
      <c r="G79" s="7"/>
      <c r="H79" s="7"/>
      <c r="I79" s="7"/>
      <c r="J79" s="57"/>
      <c r="K79" s="68" t="str">
        <f>IF(J79='Problem 5-59 solution (2)'!J79," ","*")</f>
        <v>*</v>
      </c>
      <c r="L79" s="2"/>
    </row>
    <row r="80" spans="1:12" ht="13.5" thickBot="1">
      <c r="A80" s="7" t="s">
        <v>50</v>
      </c>
      <c r="B80" s="14"/>
      <c r="C80" s="68" t="str">
        <f>IF(B80='Problem 5-59 solution (2)'!B80," ","*")</f>
        <v>*</v>
      </c>
      <c r="D80" s="7"/>
      <c r="E80" s="7"/>
      <c r="F80" s="7" t="s">
        <v>51</v>
      </c>
      <c r="G80" s="7"/>
      <c r="H80" s="7"/>
      <c r="I80" s="7"/>
      <c r="J80" s="55"/>
      <c r="K80" s="68" t="str">
        <f>IF(J80='Problem 5-59 solution (2)'!J80," ","*")</f>
        <v>*</v>
      </c>
      <c r="L80" s="2"/>
    </row>
    <row r="81" spans="1:12" ht="14.25" thickBot="1" thickTop="1">
      <c r="A81" s="7" t="s">
        <v>52</v>
      </c>
      <c r="B81" s="55"/>
      <c r="C81" s="68" t="str">
        <f>IF(B81='Problem 5-59 solution (2)'!B81," ","*")</f>
        <v>*</v>
      </c>
      <c r="D81" s="7"/>
      <c r="E81" s="7"/>
      <c r="F81" s="7"/>
      <c r="G81" s="7"/>
      <c r="H81" s="7"/>
      <c r="I81" s="7"/>
      <c r="J81" s="7"/>
      <c r="K81" s="18"/>
      <c r="L81" s="2"/>
    </row>
    <row r="82" spans="1:12" ht="13.5" thickTop="1">
      <c r="A82" s="7"/>
      <c r="B82" s="7"/>
      <c r="C82" s="18"/>
      <c r="D82" s="7"/>
      <c r="E82" s="7"/>
      <c r="F82" s="7"/>
      <c r="G82" s="7"/>
      <c r="H82" s="7"/>
      <c r="I82" s="7"/>
      <c r="J82" s="7"/>
      <c r="K82" s="18"/>
      <c r="L82" s="2"/>
    </row>
    <row r="83" spans="1:12" ht="12.75">
      <c r="A83" s="58" t="s">
        <v>53</v>
      </c>
      <c r="B83" s="7"/>
      <c r="C83" s="18"/>
      <c r="D83" s="7"/>
      <c r="E83" s="7"/>
      <c r="F83" s="58" t="s">
        <v>54</v>
      </c>
      <c r="G83" s="58"/>
      <c r="H83" s="7"/>
      <c r="I83" s="7"/>
      <c r="J83" s="7"/>
      <c r="K83" s="18"/>
      <c r="L83" s="2"/>
    </row>
    <row r="84" spans="1:12" ht="12.75">
      <c r="A84" s="7" t="s">
        <v>55</v>
      </c>
      <c r="B84" s="11"/>
      <c r="C84" s="68" t="str">
        <f>IF(B84='Problem 5-59 solution (2)'!B84," ","*")</f>
        <v>*</v>
      </c>
      <c r="D84" s="7"/>
      <c r="E84" s="7"/>
      <c r="F84" s="7" t="s">
        <v>55</v>
      </c>
      <c r="G84" s="7"/>
      <c r="H84" s="7"/>
      <c r="I84" s="7"/>
      <c r="J84" s="59"/>
      <c r="K84" s="68" t="str">
        <f>IF(J84='Problem 5-59 solution (2)'!J84," ","*")</f>
        <v>*</v>
      </c>
      <c r="L84" s="2"/>
    </row>
    <row r="85" spans="1:12" ht="12.75">
      <c r="A85" s="7" t="s">
        <v>56</v>
      </c>
      <c r="B85" s="14"/>
      <c r="C85" s="68" t="str">
        <f>IF(B85='Problem 5-59 solution (2)'!B85," ","*")</f>
        <v>*</v>
      </c>
      <c r="D85" s="7"/>
      <c r="E85" s="7"/>
      <c r="F85" s="7" t="s">
        <v>56</v>
      </c>
      <c r="G85" s="7"/>
      <c r="H85" s="7"/>
      <c r="I85" s="7"/>
      <c r="J85" s="14"/>
      <c r="K85" s="68" t="str">
        <f>IF(J85='Problem 5-59 solution (2)'!J85," ","*")</f>
        <v>*</v>
      </c>
      <c r="L85" s="2"/>
    </row>
    <row r="86" spans="1:12" ht="13.5" thickBot="1">
      <c r="A86" s="7" t="s">
        <v>57</v>
      </c>
      <c r="B86" s="55"/>
      <c r="C86" s="68" t="str">
        <f>IF(B86='Problem 5-59 solution (2)'!B86," ","*")</f>
        <v>*</v>
      </c>
      <c r="D86" s="7"/>
      <c r="E86" s="7"/>
      <c r="F86" s="7" t="s">
        <v>58</v>
      </c>
      <c r="G86" s="7"/>
      <c r="H86" s="7"/>
      <c r="I86" s="7"/>
      <c r="J86" s="60"/>
      <c r="K86" s="68" t="str">
        <f>IF(J86='Problem 5-59 solution (2)'!J86," ","*")</f>
        <v>*</v>
      </c>
      <c r="L86" s="2"/>
    </row>
    <row r="87" spans="1:12" ht="13.5" thickTop="1">
      <c r="A87" s="7" t="s">
        <v>59</v>
      </c>
      <c r="B87" s="61"/>
      <c r="C87" s="68" t="str">
        <f>IF(B87='Problem 5-59 solution (2)'!B87," ","*")</f>
        <v>*</v>
      </c>
      <c r="D87" s="7"/>
      <c r="E87" s="7"/>
      <c r="F87" s="7" t="s">
        <v>60</v>
      </c>
      <c r="G87" s="7"/>
      <c r="H87" s="7"/>
      <c r="I87" s="7"/>
      <c r="J87" s="61"/>
      <c r="K87" s="68" t="str">
        <f>IF(J87='Problem 5-59 solution (2)'!J87," ","*")</f>
        <v>*</v>
      </c>
      <c r="L87" s="2"/>
    </row>
    <row r="88" spans="1:12" ht="12.75">
      <c r="A88" s="7"/>
      <c r="B88" s="7"/>
      <c r="C88" s="18"/>
      <c r="D88" s="7"/>
      <c r="E88" s="7"/>
      <c r="F88" s="7"/>
      <c r="G88" s="7"/>
      <c r="H88" s="7"/>
      <c r="I88" s="7"/>
      <c r="J88" s="7"/>
      <c r="K88" s="18"/>
      <c r="L88" s="2"/>
    </row>
    <row r="89" spans="1:12" ht="12.75">
      <c r="A89" s="58" t="s">
        <v>61</v>
      </c>
      <c r="B89" s="7"/>
      <c r="C89" s="18"/>
      <c r="D89" s="7"/>
      <c r="E89" s="7"/>
      <c r="F89" s="58" t="s">
        <v>62</v>
      </c>
      <c r="G89" s="58"/>
      <c r="H89" s="7"/>
      <c r="I89" s="7"/>
      <c r="J89" s="7"/>
      <c r="K89" s="18"/>
      <c r="L89" s="2"/>
    </row>
    <row r="90" spans="1:12" ht="12.75">
      <c r="A90" s="7" t="s">
        <v>55</v>
      </c>
      <c r="B90" s="62"/>
      <c r="C90" s="68" t="str">
        <f>IF(B90='Problem 5-59 solution (2)'!B90," ","*")</f>
        <v>*</v>
      </c>
      <c r="D90" s="7"/>
      <c r="E90" s="7"/>
      <c r="F90" s="7" t="s">
        <v>55</v>
      </c>
      <c r="G90" s="7"/>
      <c r="H90" s="7"/>
      <c r="I90" s="7"/>
      <c r="J90" s="63"/>
      <c r="K90" s="68" t="str">
        <f>IF(J90='Problem 5-59 solution (2)'!J90," ","*")</f>
        <v>*</v>
      </c>
      <c r="L90" s="2"/>
    </row>
    <row r="91" spans="1:12" ht="12.75">
      <c r="A91" s="7" t="s">
        <v>56</v>
      </c>
      <c r="B91" s="64"/>
      <c r="C91" s="68" t="str">
        <f>IF(B91='Problem 5-59 solution (2)'!B91," ","*")</f>
        <v>*</v>
      </c>
      <c r="D91" s="7"/>
      <c r="E91" s="7"/>
      <c r="F91" s="7" t="s">
        <v>56</v>
      </c>
      <c r="G91" s="7"/>
      <c r="H91" s="7"/>
      <c r="I91" s="7"/>
      <c r="J91" s="61"/>
      <c r="K91" s="68" t="str">
        <f>IF(J91='Problem 5-59 solution (2)'!J91," ","*")</f>
        <v>*</v>
      </c>
      <c r="L91" s="2"/>
    </row>
    <row r="92" spans="1:12" ht="12.75">
      <c r="A92" s="7"/>
      <c r="B92" s="7"/>
      <c r="C92" s="18"/>
      <c r="D92" s="7"/>
      <c r="E92" s="7"/>
      <c r="F92" s="7"/>
      <c r="G92" s="7"/>
      <c r="H92" s="7"/>
      <c r="I92" s="7"/>
      <c r="J92" s="39"/>
      <c r="K92" s="18"/>
      <c r="L92" s="2"/>
    </row>
    <row r="93" spans="1:12" ht="12.75">
      <c r="A93" s="58" t="s">
        <v>63</v>
      </c>
      <c r="B93" s="7"/>
      <c r="C93" s="18"/>
      <c r="D93" s="7"/>
      <c r="E93" s="7"/>
      <c r="F93" s="65" t="s">
        <v>64</v>
      </c>
      <c r="G93" s="65"/>
      <c r="H93" s="7"/>
      <c r="I93" s="7"/>
      <c r="J93" s="39"/>
      <c r="K93" s="18"/>
      <c r="L93" s="2"/>
    </row>
    <row r="94" spans="1:12" ht="12.75">
      <c r="A94" s="7" t="s">
        <v>24</v>
      </c>
      <c r="B94" s="61"/>
      <c r="C94" s="68" t="str">
        <f>IF(B94='Problem 5-59 solution (2)'!B94," ","*")</f>
        <v>*</v>
      </c>
      <c r="D94" s="7"/>
      <c r="E94" s="7"/>
      <c r="F94" s="7" t="s">
        <v>24</v>
      </c>
      <c r="G94" s="7"/>
      <c r="H94" s="7"/>
      <c r="I94" s="7"/>
      <c r="J94" s="61"/>
      <c r="K94" s="68" t="str">
        <f>IF(J94='Problem 5-59 solution (2)'!J94," ","*")</f>
        <v>*</v>
      </c>
      <c r="L94" s="2"/>
    </row>
    <row r="95" spans="1:12" ht="12.75">
      <c r="A95" s="7" t="s">
        <v>65</v>
      </c>
      <c r="B95" s="22"/>
      <c r="C95" s="68" t="str">
        <f>IF(B95='Problem 5-59 solution (2)'!B95," ","*")</f>
        <v>*</v>
      </c>
      <c r="D95" s="7"/>
      <c r="E95" s="7"/>
      <c r="F95" s="7" t="s">
        <v>65</v>
      </c>
      <c r="G95" s="7"/>
      <c r="H95" s="7"/>
      <c r="I95" s="7"/>
      <c r="J95" s="22"/>
      <c r="K95" s="68" t="str">
        <f>IF(J95='Problem 5-59 solution (2)'!J95," ","*")</f>
        <v>*</v>
      </c>
      <c r="L95" s="2"/>
    </row>
    <row r="96" spans="1:12" ht="12.75">
      <c r="A96" s="7" t="s">
        <v>66</v>
      </c>
      <c r="B96" s="22"/>
      <c r="C96" s="68" t="str">
        <f>IF(B96='Problem 5-59 solution (2)'!B96," ","*")</f>
        <v>*</v>
      </c>
      <c r="D96" s="7"/>
      <c r="E96" s="7"/>
      <c r="F96" s="7" t="s">
        <v>66</v>
      </c>
      <c r="G96" s="7"/>
      <c r="H96" s="7"/>
      <c r="I96" s="7"/>
      <c r="J96" s="22"/>
      <c r="K96" s="68" t="str">
        <f>IF(J96='Problem 5-59 solution (2)'!J96," ","*")</f>
        <v>*</v>
      </c>
      <c r="L96" s="2"/>
    </row>
    <row r="97" spans="1:12" ht="12.75">
      <c r="A97" s="7" t="s">
        <v>67</v>
      </c>
      <c r="B97" s="23"/>
      <c r="C97" s="68" t="str">
        <f>IF(B97='Problem 5-59 solution (2)'!B97," ","*")</f>
        <v>*</v>
      </c>
      <c r="D97" s="7"/>
      <c r="E97" s="7"/>
      <c r="F97" s="7" t="s">
        <v>67</v>
      </c>
      <c r="G97" s="7"/>
      <c r="H97" s="7"/>
      <c r="I97" s="7"/>
      <c r="J97" s="23"/>
      <c r="K97" s="68" t="str">
        <f>IF(J97='Problem 5-59 solution (2)'!J97," ","*")</f>
        <v>*</v>
      </c>
      <c r="L97" s="2"/>
    </row>
    <row r="98" spans="1:12" ht="13.5" thickBot="1">
      <c r="A98" s="7" t="s">
        <v>68</v>
      </c>
      <c r="B98" s="66"/>
      <c r="C98" s="68" t="str">
        <f>IF(B98='Problem 5-59 solution (2)'!B98," ","*")</f>
        <v>*</v>
      </c>
      <c r="D98" s="7"/>
      <c r="E98" s="7"/>
      <c r="F98" s="7" t="s">
        <v>69</v>
      </c>
      <c r="G98" s="7"/>
      <c r="H98" s="7"/>
      <c r="I98" s="7"/>
      <c r="J98" s="66"/>
      <c r="K98" s="68" t="str">
        <f>IF(J98='Problem 5-59 solution (2)'!J98," ","*")</f>
        <v>*</v>
      </c>
      <c r="L98" s="2"/>
    </row>
    <row r="99" spans="1:12" ht="13.5" thickTop="1">
      <c r="A99" s="7"/>
      <c r="B99" s="8"/>
      <c r="C99" s="8"/>
      <c r="D99" s="7"/>
      <c r="E99" s="7"/>
      <c r="F99" s="7"/>
      <c r="G99" s="7"/>
      <c r="H99" s="7"/>
      <c r="I99" s="7"/>
      <c r="J99" s="8"/>
      <c r="K99" s="7"/>
      <c r="L99" s="2"/>
    </row>
    <row r="100" spans="1:12" ht="12.75">
      <c r="A100" s="2"/>
      <c r="B100" s="2"/>
      <c r="C100" s="2"/>
      <c r="D100" s="2"/>
      <c r="E100" s="2"/>
      <c r="F100" s="2"/>
      <c r="G100" s="2"/>
      <c r="H100" s="2"/>
      <c r="I100" s="2"/>
      <c r="J100" s="2"/>
      <c r="K100" s="2"/>
      <c r="L100" s="2"/>
    </row>
    <row r="101" spans="1:12" ht="12.75">
      <c r="A101" s="42" t="s">
        <v>70</v>
      </c>
      <c r="B101" s="18"/>
      <c r="C101" s="18"/>
      <c r="D101" s="18"/>
      <c r="E101" s="18"/>
      <c r="F101" s="67"/>
      <c r="G101" s="67"/>
      <c r="H101" s="2"/>
      <c r="I101" s="2"/>
      <c r="J101" s="2"/>
      <c r="K101" s="2"/>
      <c r="L101" s="2"/>
    </row>
    <row r="102" spans="1:12" ht="12.75">
      <c r="A102" s="42" t="s">
        <v>71</v>
      </c>
      <c r="B102" s="18"/>
      <c r="C102" s="18"/>
      <c r="D102" s="18"/>
      <c r="E102" s="18"/>
      <c r="F102" s="67"/>
      <c r="G102" s="67"/>
      <c r="H102" s="2"/>
      <c r="I102" s="2"/>
      <c r="J102" s="2"/>
      <c r="K102" s="2"/>
      <c r="L102" s="2"/>
    </row>
    <row r="103" spans="1:12" ht="12.75">
      <c r="A103" s="42" t="s">
        <v>72</v>
      </c>
      <c r="B103" s="18"/>
      <c r="C103" s="18"/>
      <c r="D103" s="18"/>
      <c r="E103" s="18"/>
      <c r="F103" s="67"/>
      <c r="G103" s="67"/>
      <c r="H103" s="2"/>
      <c r="I103" s="2"/>
      <c r="J103" s="2"/>
      <c r="K103" s="2"/>
      <c r="L103" s="2"/>
    </row>
    <row r="104" spans="1:12" ht="12.75">
      <c r="A104" s="71"/>
      <c r="B104" s="71"/>
      <c r="C104" s="71"/>
      <c r="D104" s="71"/>
      <c r="E104" s="71"/>
      <c r="F104" s="71"/>
      <c r="G104" s="72"/>
      <c r="H104" s="2"/>
      <c r="I104" s="2"/>
      <c r="J104" s="2"/>
      <c r="K104" s="2"/>
      <c r="L104" s="2"/>
    </row>
    <row r="105" spans="1:12" ht="12.75">
      <c r="A105" s="72"/>
      <c r="B105" s="72"/>
      <c r="C105" s="72"/>
      <c r="D105" s="72"/>
      <c r="E105" s="72"/>
      <c r="F105" s="72"/>
      <c r="G105" s="72"/>
      <c r="H105" s="2"/>
      <c r="I105" s="2"/>
      <c r="J105" s="2"/>
      <c r="K105" s="2"/>
      <c r="L105" s="2"/>
    </row>
    <row r="106" spans="1:12" ht="12.75">
      <c r="A106" s="72"/>
      <c r="B106" s="72"/>
      <c r="C106" s="72"/>
      <c r="D106" s="72"/>
      <c r="E106" s="72"/>
      <c r="F106" s="72"/>
      <c r="G106" s="72"/>
      <c r="H106" s="2"/>
      <c r="I106" s="2"/>
      <c r="J106" s="2"/>
      <c r="K106" s="2"/>
      <c r="L106" s="2"/>
    </row>
    <row r="107" spans="1:12" ht="12.75">
      <c r="A107" s="72"/>
      <c r="B107" s="72"/>
      <c r="C107" s="72"/>
      <c r="D107" s="72"/>
      <c r="E107" s="72"/>
      <c r="F107" s="72"/>
      <c r="G107" s="72"/>
      <c r="H107" s="2"/>
      <c r="I107" s="2"/>
      <c r="J107" s="2"/>
      <c r="K107" s="2"/>
      <c r="L107" s="2"/>
    </row>
    <row r="108" spans="1:12" ht="12.75">
      <c r="A108" s="72"/>
      <c r="B108" s="72"/>
      <c r="C108" s="72"/>
      <c r="D108" s="72"/>
      <c r="E108" s="72"/>
      <c r="F108" s="72"/>
      <c r="G108" s="72"/>
      <c r="H108" s="2"/>
      <c r="I108" s="2"/>
      <c r="J108" s="2"/>
      <c r="K108" s="2"/>
      <c r="L108" s="2"/>
    </row>
    <row r="109" spans="1:12" ht="12.75">
      <c r="A109" s="72"/>
      <c r="B109" s="72"/>
      <c r="C109" s="72"/>
      <c r="D109" s="72"/>
      <c r="E109" s="72"/>
      <c r="F109" s="72"/>
      <c r="G109" s="72"/>
      <c r="H109" s="2"/>
      <c r="I109" s="2"/>
      <c r="J109" s="2"/>
      <c r="K109" s="2"/>
      <c r="L109" s="2"/>
    </row>
    <row r="110" spans="1:12" ht="12.75">
      <c r="A110" s="72"/>
      <c r="B110" s="72"/>
      <c r="C110" s="72"/>
      <c r="D110" s="72"/>
      <c r="E110" s="72"/>
      <c r="F110" s="72"/>
      <c r="G110" s="72"/>
      <c r="H110" s="2"/>
      <c r="I110" s="2"/>
      <c r="J110" s="2"/>
      <c r="K110" s="2"/>
      <c r="L110" s="2"/>
    </row>
    <row r="111" spans="1:12" ht="12.75">
      <c r="A111" s="72"/>
      <c r="B111" s="72"/>
      <c r="C111" s="72"/>
      <c r="D111" s="72"/>
      <c r="E111" s="72"/>
      <c r="F111" s="72"/>
      <c r="G111" s="72"/>
      <c r="H111" s="2"/>
      <c r="I111" s="2"/>
      <c r="J111" s="2"/>
      <c r="K111" s="2"/>
      <c r="L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sheetData>
  <sheetProtection password="C662" sheet="1" objects="1" scenarios="1"/>
  <mergeCells count="5">
    <mergeCell ref="A104:G111"/>
    <mergeCell ref="D1:G1"/>
    <mergeCell ref="D2:G2"/>
    <mergeCell ref="A27:E27"/>
    <mergeCell ref="A28:E28"/>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L117"/>
  <sheetViews>
    <sheetView zoomScalePageLayoutView="0" workbookViewId="0" topLeftCell="A1">
      <selection activeCell="A4" sqref="A4:L113"/>
    </sheetView>
  </sheetViews>
  <sheetFormatPr defaultColWidth="9.140625" defaultRowHeight="12.75"/>
  <cols>
    <col min="1" max="1" width="27.8515625" style="0" customWidth="1"/>
    <col min="2" max="2" width="11.57421875" style="0" customWidth="1"/>
    <col min="3" max="3" width="3.57421875" style="0" customWidth="1"/>
    <col min="4" max="4" width="12.00390625" style="0" customWidth="1"/>
    <col min="5" max="5" width="3.8515625" style="0" customWidth="1"/>
    <col min="6" max="6" width="11.57421875" style="0" customWidth="1"/>
    <col min="7" max="7" width="4.140625" style="0" customWidth="1"/>
    <col min="9" max="9" width="3.140625" style="0" customWidth="1"/>
    <col min="10" max="10" width="11.28125" style="0" bestFit="1" customWidth="1"/>
  </cols>
  <sheetData>
    <row r="1" spans="1:10" ht="12.75">
      <c r="A1" s="1" t="s">
        <v>73</v>
      </c>
      <c r="B1" s="2"/>
      <c r="C1" s="3" t="s">
        <v>0</v>
      </c>
      <c r="D1" s="73" t="s">
        <v>74</v>
      </c>
      <c r="E1" s="73"/>
      <c r="F1" s="73"/>
      <c r="G1" s="73"/>
      <c r="H1" s="2"/>
      <c r="I1" s="2"/>
      <c r="J1" s="2"/>
    </row>
    <row r="2" spans="1:10" ht="12.75">
      <c r="A2" s="2"/>
      <c r="B2" s="4"/>
      <c r="C2" s="3" t="s">
        <v>1</v>
      </c>
      <c r="D2" s="74" t="s">
        <v>75</v>
      </c>
      <c r="E2" s="74"/>
      <c r="F2" s="74"/>
      <c r="G2" s="74"/>
      <c r="H2" s="2"/>
      <c r="I2" s="2"/>
      <c r="J2" s="2"/>
    </row>
    <row r="3" spans="1:10" ht="12.75">
      <c r="A3" s="2"/>
      <c r="B3" s="4"/>
      <c r="C3" s="4"/>
      <c r="D3" s="5"/>
      <c r="E3" s="5"/>
      <c r="F3" s="2"/>
      <c r="G3" s="2"/>
      <c r="H3" s="2"/>
      <c r="I3" s="2"/>
      <c r="J3" s="2"/>
    </row>
    <row r="4" spans="1:10" ht="12.75">
      <c r="A4" s="6" t="s">
        <v>2</v>
      </c>
      <c r="B4" s="7"/>
      <c r="C4" s="7"/>
      <c r="D4" s="8"/>
      <c r="E4" s="8"/>
      <c r="F4" s="2"/>
      <c r="G4" s="2"/>
      <c r="H4" s="2"/>
      <c r="I4" s="2"/>
      <c r="J4" s="2"/>
    </row>
    <row r="5" spans="1:5" ht="12.75">
      <c r="A5" s="9" t="s">
        <v>78</v>
      </c>
      <c r="B5" s="10"/>
      <c r="C5" s="10"/>
      <c r="D5" s="10"/>
      <c r="E5" s="10"/>
    </row>
    <row r="6" spans="1:5" ht="12.75">
      <c r="A6" s="10" t="s">
        <v>3</v>
      </c>
      <c r="B6" s="10"/>
      <c r="C6" s="10"/>
      <c r="D6" s="10"/>
      <c r="E6" s="10"/>
    </row>
    <row r="7" spans="1:5" ht="12.75">
      <c r="A7" s="10"/>
      <c r="B7" s="10"/>
      <c r="C7" s="10"/>
      <c r="D7" s="10"/>
      <c r="E7" s="10"/>
    </row>
    <row r="8" spans="1:9" ht="12.75">
      <c r="A8" s="7" t="s">
        <v>4</v>
      </c>
      <c r="B8" s="7"/>
      <c r="C8" s="7"/>
      <c r="D8" s="7"/>
      <c r="E8" s="7"/>
      <c r="F8" s="2"/>
      <c r="G8" s="2"/>
      <c r="H8" s="2"/>
      <c r="I8" s="2"/>
    </row>
    <row r="9" spans="1:9" ht="12.75">
      <c r="A9" s="7" t="s">
        <v>5</v>
      </c>
      <c r="B9" s="11">
        <f>5*20000</f>
        <v>100000</v>
      </c>
      <c r="C9" s="12" t="s">
        <v>6</v>
      </c>
      <c r="D9" s="7"/>
      <c r="E9" s="7"/>
      <c r="F9" s="2"/>
      <c r="G9" s="2"/>
      <c r="H9" s="2"/>
      <c r="I9" s="2"/>
    </row>
    <row r="10" spans="1:12" ht="12.75">
      <c r="A10" s="7" t="s">
        <v>7</v>
      </c>
      <c r="B10" s="13">
        <f>3*20000</f>
        <v>60000</v>
      </c>
      <c r="C10" s="12" t="s">
        <v>6</v>
      </c>
      <c r="D10" s="7"/>
      <c r="E10" s="7" t="s">
        <v>76</v>
      </c>
      <c r="F10" s="2"/>
      <c r="G10" s="2"/>
      <c r="H10" s="2"/>
      <c r="I10" s="2"/>
      <c r="K10" s="2"/>
      <c r="L10" s="2"/>
    </row>
    <row r="11" spans="1:12" ht="12.75">
      <c r="A11" s="7" t="s">
        <v>8</v>
      </c>
      <c r="B11" s="7"/>
      <c r="C11" s="7"/>
      <c r="D11" s="11">
        <f>SUM(B9:B10)</f>
        <v>160000</v>
      </c>
      <c r="E11" s="12" t="s">
        <v>6</v>
      </c>
      <c r="F11" s="2"/>
      <c r="G11" s="2"/>
      <c r="H11" s="2"/>
      <c r="I11" s="2"/>
      <c r="K11" s="2"/>
      <c r="L11" s="2"/>
    </row>
    <row r="12" spans="1:12" ht="12.75">
      <c r="A12" s="7" t="s">
        <v>9</v>
      </c>
      <c r="B12" s="7"/>
      <c r="C12" s="7"/>
      <c r="D12" s="14">
        <v>800000</v>
      </c>
      <c r="E12" s="12" t="s">
        <v>6</v>
      </c>
      <c r="F12" s="2"/>
      <c r="G12" s="2"/>
      <c r="H12" s="2"/>
      <c r="I12" s="2"/>
      <c r="K12" s="2"/>
      <c r="L12" s="2"/>
    </row>
    <row r="13" spans="1:12" ht="12.75">
      <c r="A13" s="7" t="s">
        <v>10</v>
      </c>
      <c r="B13" s="7"/>
      <c r="C13" s="7"/>
      <c r="D13" s="7"/>
      <c r="E13" s="7"/>
      <c r="F13" s="2"/>
      <c r="G13" s="2"/>
      <c r="H13" s="2"/>
      <c r="I13" s="2"/>
      <c r="K13" s="2"/>
      <c r="L13" s="2"/>
    </row>
    <row r="14" spans="1:12" ht="12.75">
      <c r="A14" s="7" t="s">
        <v>11</v>
      </c>
      <c r="B14" s="15">
        <v>24000</v>
      </c>
      <c r="C14" s="12" t="s">
        <v>6</v>
      </c>
      <c r="D14" s="7"/>
      <c r="E14" s="7"/>
      <c r="F14" s="2"/>
      <c r="G14" s="2"/>
      <c r="H14" s="2"/>
      <c r="I14" s="2"/>
      <c r="K14" s="2"/>
      <c r="L14" s="2"/>
    </row>
    <row r="15" spans="1:12" ht="12.75">
      <c r="A15" s="7" t="s">
        <v>12</v>
      </c>
      <c r="B15" s="16">
        <v>5000</v>
      </c>
      <c r="C15" s="12" t="s">
        <v>6</v>
      </c>
      <c r="D15" s="7"/>
      <c r="E15" s="7"/>
      <c r="F15" s="2"/>
      <c r="G15" s="2"/>
      <c r="H15" s="2"/>
      <c r="I15" s="2"/>
      <c r="K15" s="2"/>
      <c r="L15" s="2"/>
    </row>
    <row r="16" spans="1:12" ht="12.75">
      <c r="A16" s="7" t="s">
        <v>13</v>
      </c>
      <c r="B16" s="16">
        <v>31000</v>
      </c>
      <c r="C16" s="12" t="s">
        <v>6</v>
      </c>
      <c r="D16" s="7"/>
      <c r="E16" s="7"/>
      <c r="F16" s="2"/>
      <c r="G16" s="2"/>
      <c r="H16" s="2"/>
      <c r="I16" s="2"/>
      <c r="K16" s="2"/>
      <c r="L16" s="2"/>
    </row>
    <row r="17" spans="1:12" ht="12.75">
      <c r="A17" s="7" t="s">
        <v>14</v>
      </c>
      <c r="B17" s="16">
        <v>180000</v>
      </c>
      <c r="C17" s="12" t="s">
        <v>6</v>
      </c>
      <c r="D17" s="7"/>
      <c r="E17" s="7"/>
      <c r="F17" s="2"/>
      <c r="G17" s="2"/>
      <c r="H17" s="2"/>
      <c r="I17" s="2"/>
      <c r="K17" s="2"/>
      <c r="L17" s="2"/>
    </row>
    <row r="18" spans="1:12" ht="12.75">
      <c r="A18" s="7" t="s">
        <v>15</v>
      </c>
      <c r="B18" s="16">
        <v>75000</v>
      </c>
      <c r="C18" s="12" t="s">
        <v>6</v>
      </c>
      <c r="D18" s="7"/>
      <c r="E18" s="7"/>
      <c r="F18" s="2"/>
      <c r="G18" s="2"/>
      <c r="H18" s="2"/>
      <c r="I18" s="2"/>
      <c r="K18" s="2"/>
      <c r="L18" s="2"/>
    </row>
    <row r="19" spans="1:12" ht="12.75">
      <c r="A19" s="7" t="s">
        <v>16</v>
      </c>
      <c r="B19" s="16">
        <v>10000</v>
      </c>
      <c r="C19" s="12" t="s">
        <v>6</v>
      </c>
      <c r="D19" s="7"/>
      <c r="E19" s="7"/>
      <c r="F19" s="2"/>
      <c r="G19" s="2"/>
      <c r="H19" s="2"/>
      <c r="I19" s="2"/>
      <c r="K19" s="2"/>
      <c r="L19" s="2"/>
    </row>
    <row r="20" spans="1:12" ht="12.75">
      <c r="A20" s="7" t="s">
        <v>17</v>
      </c>
      <c r="B20" s="16">
        <v>10000</v>
      </c>
      <c r="C20" s="12" t="s">
        <v>6</v>
      </c>
      <c r="D20" s="7"/>
      <c r="E20" s="7"/>
      <c r="F20" s="2"/>
      <c r="G20" s="2"/>
      <c r="H20" s="2"/>
      <c r="I20" s="2"/>
      <c r="K20" s="2"/>
      <c r="L20" s="2"/>
    </row>
    <row r="21" spans="1:12" ht="12.75">
      <c r="A21" s="7" t="s">
        <v>18</v>
      </c>
      <c r="B21" s="13">
        <v>15000</v>
      </c>
      <c r="C21" s="12" t="s">
        <v>6</v>
      </c>
      <c r="D21" s="7"/>
      <c r="E21" s="7"/>
      <c r="F21" s="2"/>
      <c r="G21" s="2"/>
      <c r="H21" s="2"/>
      <c r="I21" s="2"/>
      <c r="K21" s="2"/>
      <c r="L21" s="2"/>
    </row>
    <row r="22" spans="1:12" ht="12.75">
      <c r="A22" s="7" t="s">
        <v>19</v>
      </c>
      <c r="B22" s="7"/>
      <c r="C22" s="7"/>
      <c r="D22" s="13">
        <f>SUM(B14:B21)</f>
        <v>350000</v>
      </c>
      <c r="E22" s="12" t="s">
        <v>6</v>
      </c>
      <c r="F22" s="2"/>
      <c r="G22" s="2"/>
      <c r="H22" s="2"/>
      <c r="I22" s="2"/>
      <c r="K22" s="2"/>
      <c r="L22" s="2"/>
    </row>
    <row r="23" spans="1:12" ht="13.5" thickBot="1">
      <c r="A23" s="7" t="s">
        <v>20</v>
      </c>
      <c r="B23" s="7"/>
      <c r="C23" s="7"/>
      <c r="D23" s="17">
        <f>SUM(D11:D22)</f>
        <v>1310000</v>
      </c>
      <c r="E23" s="12" t="s">
        <v>6</v>
      </c>
      <c r="F23" s="2"/>
      <c r="G23" s="2"/>
      <c r="H23" s="2"/>
      <c r="I23" s="2"/>
      <c r="K23" s="2"/>
      <c r="L23" s="2"/>
    </row>
    <row r="24" spans="1:12" ht="13.5" thickTop="1">
      <c r="A24" s="18"/>
      <c r="B24" s="18"/>
      <c r="C24" s="18"/>
      <c r="D24" s="19"/>
      <c r="E24" s="19"/>
      <c r="F24" s="2"/>
      <c r="G24" s="2"/>
      <c r="H24" s="2"/>
      <c r="I24" s="2"/>
      <c r="K24" s="2"/>
      <c r="L24" s="2"/>
    </row>
    <row r="25" spans="1:12" ht="12.75">
      <c r="A25" s="2"/>
      <c r="B25" s="2"/>
      <c r="C25" s="2"/>
      <c r="D25" s="20"/>
      <c r="E25" s="20"/>
      <c r="F25" s="2"/>
      <c r="G25" s="2"/>
      <c r="H25" s="2"/>
      <c r="I25" s="2"/>
      <c r="K25" s="2"/>
      <c r="L25" s="2"/>
    </row>
    <row r="26" spans="1:12" ht="12.75">
      <c r="A26" s="6" t="s">
        <v>21</v>
      </c>
      <c r="B26" s="7"/>
      <c r="C26" s="7"/>
      <c r="D26" s="8"/>
      <c r="E26" s="8"/>
      <c r="F26" s="2"/>
      <c r="G26" s="2"/>
      <c r="H26" s="2"/>
      <c r="I26" s="2"/>
      <c r="K26" s="2"/>
      <c r="L26" s="2"/>
    </row>
    <row r="27" spans="1:12" ht="12.75">
      <c r="A27" s="75" t="s">
        <v>78</v>
      </c>
      <c r="B27" s="75"/>
      <c r="C27" s="75"/>
      <c r="D27" s="75"/>
      <c r="E27" s="75"/>
      <c r="F27" s="2"/>
      <c r="G27" s="2"/>
      <c r="H27" s="2"/>
      <c r="I27" s="2"/>
      <c r="K27" s="2"/>
      <c r="L27" s="2"/>
    </row>
    <row r="28" spans="1:12" ht="12.75">
      <c r="A28" s="76" t="s">
        <v>22</v>
      </c>
      <c r="B28" s="76"/>
      <c r="C28" s="76"/>
      <c r="D28" s="76"/>
      <c r="E28" s="76"/>
      <c r="F28" s="2"/>
      <c r="G28" s="2"/>
      <c r="H28" s="2"/>
      <c r="I28" s="2"/>
      <c r="K28" s="2"/>
      <c r="L28" s="2"/>
    </row>
    <row r="29" spans="1:12" ht="12.75">
      <c r="A29" s="7"/>
      <c r="B29" s="7"/>
      <c r="C29" s="7"/>
      <c r="D29" s="7"/>
      <c r="E29" s="7"/>
      <c r="F29" s="2"/>
      <c r="G29" s="2"/>
      <c r="H29" s="2"/>
      <c r="I29" s="2"/>
      <c r="K29" s="2"/>
      <c r="L29" s="2"/>
    </row>
    <row r="30" spans="1:12" ht="12.75">
      <c r="A30" s="7" t="s">
        <v>23</v>
      </c>
      <c r="B30" s="7"/>
      <c r="C30" s="7"/>
      <c r="D30" s="7"/>
      <c r="E30" s="7"/>
      <c r="F30" s="2"/>
      <c r="G30" s="2"/>
      <c r="H30" s="2"/>
      <c r="I30" s="2"/>
      <c r="K30" s="2"/>
      <c r="L30" s="2"/>
    </row>
    <row r="31" spans="1:12" ht="12.75">
      <c r="A31" s="7" t="s">
        <v>24</v>
      </c>
      <c r="B31" s="7"/>
      <c r="C31" s="7"/>
      <c r="D31" s="21">
        <v>5</v>
      </c>
      <c r="E31" s="12" t="s">
        <v>6</v>
      </c>
      <c r="F31" s="2"/>
      <c r="G31" s="2"/>
      <c r="H31" s="2"/>
      <c r="I31" s="2"/>
      <c r="K31" s="2"/>
      <c r="L31" s="2"/>
    </row>
    <row r="32" spans="1:12" ht="12.75">
      <c r="A32" s="7" t="s">
        <v>25</v>
      </c>
      <c r="B32" s="7"/>
      <c r="C32" s="7"/>
      <c r="D32" s="22">
        <f>8*2</f>
        <v>16</v>
      </c>
      <c r="E32" s="12" t="s">
        <v>6</v>
      </c>
      <c r="F32" s="2"/>
      <c r="G32" s="2"/>
      <c r="H32" s="2"/>
      <c r="I32" s="2"/>
      <c r="K32" s="2"/>
      <c r="L32" s="2"/>
    </row>
    <row r="33" spans="1:12" ht="12.75">
      <c r="A33" s="7" t="s">
        <v>26</v>
      </c>
      <c r="B33" s="7"/>
      <c r="C33" s="7"/>
      <c r="D33" s="23">
        <f>3.5*2</f>
        <v>7</v>
      </c>
      <c r="E33" s="12" t="s">
        <v>6</v>
      </c>
      <c r="F33" s="2"/>
      <c r="G33" s="2"/>
      <c r="H33" s="2"/>
      <c r="I33" s="2"/>
      <c r="K33" s="2"/>
      <c r="L33" s="2"/>
    </row>
    <row r="34" spans="1:12" ht="13.5" thickBot="1">
      <c r="A34" s="7" t="s">
        <v>27</v>
      </c>
      <c r="B34" s="7"/>
      <c r="C34" s="7"/>
      <c r="D34" s="24">
        <f>SUM(D31:D33)</f>
        <v>28</v>
      </c>
      <c r="E34" s="12" t="s">
        <v>6</v>
      </c>
      <c r="F34" s="2"/>
      <c r="G34" s="2"/>
      <c r="H34" s="2"/>
      <c r="I34" s="2"/>
      <c r="K34" s="2"/>
      <c r="L34" s="2"/>
    </row>
    <row r="35" spans="1:12" ht="13.5" thickTop="1">
      <c r="A35" s="7"/>
      <c r="B35" s="7"/>
      <c r="C35" s="7"/>
      <c r="D35" s="8"/>
      <c r="E35" s="8"/>
      <c r="F35" s="2"/>
      <c r="G35" s="2"/>
      <c r="H35" s="2"/>
      <c r="I35" s="2"/>
      <c r="K35" s="2"/>
      <c r="L35" s="2"/>
    </row>
    <row r="36" spans="1:12" ht="12.75">
      <c r="A36" s="7" t="s">
        <v>28</v>
      </c>
      <c r="B36" s="7"/>
      <c r="C36" s="7"/>
      <c r="D36" s="7"/>
      <c r="E36" s="7"/>
      <c r="F36" s="2"/>
      <c r="G36" s="2"/>
      <c r="H36" s="2"/>
      <c r="I36" s="2"/>
      <c r="K36" s="2"/>
      <c r="L36" s="2"/>
    </row>
    <row r="37" spans="1:12" ht="12.75">
      <c r="A37" s="7" t="s">
        <v>24</v>
      </c>
      <c r="B37" s="7"/>
      <c r="C37" s="7"/>
      <c r="D37" s="21">
        <v>3</v>
      </c>
      <c r="E37" s="12" t="s">
        <v>6</v>
      </c>
      <c r="F37" s="2"/>
      <c r="G37" s="2"/>
      <c r="H37" s="2"/>
      <c r="I37" s="2"/>
      <c r="K37" s="2"/>
      <c r="L37" s="2"/>
    </row>
    <row r="38" spans="1:12" ht="12.75">
      <c r="A38" s="7" t="s">
        <v>25</v>
      </c>
      <c r="B38" s="7"/>
      <c r="C38" s="7"/>
      <c r="D38" s="22">
        <f>8*3</f>
        <v>24</v>
      </c>
      <c r="E38" s="12" t="s">
        <v>6</v>
      </c>
      <c r="F38" s="2"/>
      <c r="G38" s="2"/>
      <c r="H38" s="2"/>
      <c r="I38" s="2"/>
      <c r="K38" s="2"/>
      <c r="L38" s="2"/>
    </row>
    <row r="39" spans="1:12" ht="12.75">
      <c r="A39" s="7" t="s">
        <v>26</v>
      </c>
      <c r="B39" s="7"/>
      <c r="C39" s="7"/>
      <c r="D39" s="23">
        <f>3.5*3</f>
        <v>10.5</v>
      </c>
      <c r="E39" s="12" t="s">
        <v>6</v>
      </c>
      <c r="F39" s="2"/>
      <c r="G39" s="2"/>
      <c r="H39" s="2"/>
      <c r="I39" s="2"/>
      <c r="K39" s="2"/>
      <c r="L39" s="2"/>
    </row>
    <row r="40" spans="1:12" ht="13.5" thickBot="1">
      <c r="A40" s="7" t="s">
        <v>29</v>
      </c>
      <c r="B40" s="7"/>
      <c r="C40" s="7"/>
      <c r="D40" s="24">
        <f>SUM(D37:D39)</f>
        <v>37.5</v>
      </c>
      <c r="E40" s="12" t="s">
        <v>6</v>
      </c>
      <c r="F40" s="2"/>
      <c r="G40" s="2"/>
      <c r="H40" s="2"/>
      <c r="I40" s="2"/>
      <c r="K40" s="2"/>
      <c r="L40" s="2"/>
    </row>
    <row r="41" spans="1:12" ht="13.5" thickTop="1">
      <c r="A41" s="7"/>
      <c r="B41" s="7"/>
      <c r="C41" s="7"/>
      <c r="D41" s="8"/>
      <c r="E41" s="8"/>
      <c r="F41" s="2"/>
      <c r="G41" s="2"/>
      <c r="H41" s="2"/>
      <c r="I41" s="2"/>
      <c r="K41" s="2"/>
      <c r="L41" s="2"/>
    </row>
    <row r="42" spans="1:12" ht="12.75">
      <c r="A42" s="25" t="s">
        <v>30</v>
      </c>
      <c r="B42" s="25"/>
      <c r="C42" s="26"/>
      <c r="D42" s="18"/>
      <c r="E42" s="18"/>
      <c r="F42" s="2"/>
      <c r="G42" s="2"/>
      <c r="H42" s="2"/>
      <c r="I42" s="2"/>
      <c r="K42" s="2"/>
      <c r="L42" s="2"/>
    </row>
    <row r="43" spans="1:12" ht="12.75">
      <c r="A43" s="26" t="s">
        <v>5</v>
      </c>
      <c r="B43" s="27">
        <v>40000</v>
      </c>
      <c r="C43" s="12" t="s">
        <v>6</v>
      </c>
      <c r="D43" s="7"/>
      <c r="E43" s="7"/>
      <c r="F43" s="2"/>
      <c r="G43" s="2"/>
      <c r="H43" s="2"/>
      <c r="I43" s="2"/>
      <c r="K43" s="2"/>
      <c r="L43" s="2"/>
    </row>
    <row r="44" spans="1:12" ht="12.75">
      <c r="A44" s="26" t="s">
        <v>7</v>
      </c>
      <c r="B44" s="28">
        <v>60000</v>
      </c>
      <c r="C44" s="12" t="s">
        <v>6</v>
      </c>
      <c r="D44" s="7"/>
      <c r="E44" s="7"/>
      <c r="F44" s="2"/>
      <c r="G44" s="2"/>
      <c r="H44" s="2"/>
      <c r="I44" s="2"/>
      <c r="K44" s="2"/>
      <c r="L44" s="2"/>
    </row>
    <row r="45" spans="1:12" ht="13.5" thickBot="1">
      <c r="A45" s="26" t="s">
        <v>31</v>
      </c>
      <c r="B45" s="29">
        <f>SUM(B43:B44)</f>
        <v>100000</v>
      </c>
      <c r="C45" s="12" t="s">
        <v>6</v>
      </c>
      <c r="D45" s="7"/>
      <c r="E45" s="7"/>
      <c r="F45" s="2"/>
      <c r="G45" s="2"/>
      <c r="H45" s="2"/>
      <c r="I45" s="2"/>
      <c r="K45" s="2"/>
      <c r="L45" s="2"/>
    </row>
    <row r="46" spans="1:12" ht="13.5" thickTop="1">
      <c r="A46" s="26"/>
      <c r="B46" s="30"/>
      <c r="C46" s="30"/>
      <c r="D46" s="7"/>
      <c r="E46" s="7"/>
      <c r="F46" s="2"/>
      <c r="G46" s="2"/>
      <c r="H46" s="2"/>
      <c r="I46" s="2"/>
      <c r="K46" s="2"/>
      <c r="L46" s="2"/>
    </row>
    <row r="47" spans="1:12" ht="12.75">
      <c r="A47" s="26" t="s">
        <v>32</v>
      </c>
      <c r="B47" s="31">
        <f>800000/100000</f>
        <v>8</v>
      </c>
      <c r="C47" s="12" t="s">
        <v>6</v>
      </c>
      <c r="D47" s="7"/>
      <c r="E47" s="7"/>
      <c r="F47" s="2"/>
      <c r="G47" s="2"/>
      <c r="H47" s="2"/>
      <c r="I47" s="2"/>
      <c r="K47" s="2"/>
      <c r="L47" s="2"/>
    </row>
    <row r="48" spans="1:12" ht="12.75">
      <c r="A48" s="32" t="s">
        <v>33</v>
      </c>
      <c r="B48" s="33">
        <f>D22/100000</f>
        <v>3.5</v>
      </c>
      <c r="C48" s="12" t="s">
        <v>6</v>
      </c>
      <c r="D48" s="7"/>
      <c r="E48" s="7"/>
      <c r="F48" s="2"/>
      <c r="G48" s="2"/>
      <c r="H48" s="2"/>
      <c r="I48" s="2"/>
      <c r="K48" s="2"/>
      <c r="L48" s="2"/>
    </row>
    <row r="49" spans="1:12" ht="12.75">
      <c r="A49" s="7"/>
      <c r="B49" s="7"/>
      <c r="C49" s="7"/>
      <c r="D49" s="7"/>
      <c r="E49" s="7"/>
      <c r="F49" s="2"/>
      <c r="G49" s="2"/>
      <c r="H49" s="2"/>
      <c r="I49" s="2"/>
      <c r="K49" s="2"/>
      <c r="L49" s="2"/>
    </row>
    <row r="50" spans="1:12" ht="12.75">
      <c r="A50" s="34"/>
      <c r="B50" s="35"/>
      <c r="C50" s="35"/>
      <c r="D50" s="36"/>
      <c r="E50" s="36"/>
      <c r="K50" s="2"/>
      <c r="L50" s="2"/>
    </row>
    <row r="51" spans="1:12" ht="12.75">
      <c r="A51" s="37" t="s">
        <v>34</v>
      </c>
      <c r="B51" s="38"/>
      <c r="C51" s="38"/>
      <c r="D51" s="10"/>
      <c r="E51" s="10"/>
      <c r="F51" s="39"/>
      <c r="G51" s="39"/>
      <c r="H51" s="39"/>
      <c r="I51" s="39"/>
      <c r="J51" s="39"/>
      <c r="K51" s="7"/>
      <c r="L51" s="2"/>
    </row>
    <row r="52" spans="1:12" ht="12.75">
      <c r="A52" s="9" t="s">
        <v>78</v>
      </c>
      <c r="B52" s="10"/>
      <c r="C52" s="10"/>
      <c r="D52" s="10"/>
      <c r="E52" s="10"/>
      <c r="F52" s="10"/>
      <c r="G52" s="10"/>
      <c r="H52" s="10"/>
      <c r="I52" s="10"/>
      <c r="J52" s="40"/>
      <c r="K52" s="7"/>
      <c r="L52" s="2"/>
    </row>
    <row r="53" spans="1:12" ht="12.75">
      <c r="A53" s="10" t="s">
        <v>35</v>
      </c>
      <c r="B53" s="10"/>
      <c r="C53" s="10"/>
      <c r="D53" s="10"/>
      <c r="E53" s="10"/>
      <c r="F53" s="10"/>
      <c r="G53" s="10"/>
      <c r="H53" s="10"/>
      <c r="I53" s="10"/>
      <c r="J53" s="40"/>
      <c r="K53" s="7"/>
      <c r="L53" s="2"/>
    </row>
    <row r="54" spans="1:12" ht="12.75">
      <c r="A54" s="10" t="s">
        <v>36</v>
      </c>
      <c r="B54" s="10"/>
      <c r="C54" s="10"/>
      <c r="D54" s="10"/>
      <c r="E54" s="10"/>
      <c r="F54" s="10"/>
      <c r="G54" s="10"/>
      <c r="H54" s="10"/>
      <c r="I54" s="10"/>
      <c r="J54" s="40"/>
      <c r="K54" s="7"/>
      <c r="L54" s="2"/>
    </row>
    <row r="55" spans="1:12" ht="12.75">
      <c r="A55" s="10"/>
      <c r="B55" s="10"/>
      <c r="C55" s="10"/>
      <c r="D55" s="10"/>
      <c r="E55" s="10"/>
      <c r="F55" s="10"/>
      <c r="G55" s="10"/>
      <c r="H55" s="10"/>
      <c r="I55" s="10"/>
      <c r="J55" s="40"/>
      <c r="K55" s="7"/>
      <c r="L55" s="2"/>
    </row>
    <row r="56" spans="1:12" ht="12.75">
      <c r="A56" s="7"/>
      <c r="B56" s="6"/>
      <c r="C56" s="6"/>
      <c r="D56" s="9" t="s">
        <v>37</v>
      </c>
      <c r="E56" s="9"/>
      <c r="F56" s="9"/>
      <c r="G56" s="9"/>
      <c r="H56" s="9" t="s">
        <v>38</v>
      </c>
      <c r="I56" s="9"/>
      <c r="J56" s="9"/>
      <c r="K56" s="7"/>
      <c r="L56" s="2"/>
    </row>
    <row r="57" spans="1:12" ht="12.75">
      <c r="A57" s="7"/>
      <c r="B57" s="41" t="s">
        <v>39</v>
      </c>
      <c r="C57" s="42"/>
      <c r="D57" s="41" t="s">
        <v>40</v>
      </c>
      <c r="E57" s="42"/>
      <c r="F57" s="41" t="s">
        <v>41</v>
      </c>
      <c r="G57" s="42"/>
      <c r="H57" s="41" t="s">
        <v>40</v>
      </c>
      <c r="I57" s="42"/>
      <c r="J57" s="41" t="s">
        <v>41</v>
      </c>
      <c r="K57" s="7"/>
      <c r="L57" s="2"/>
    </row>
    <row r="58" spans="1:12" ht="12.75">
      <c r="A58" s="7" t="s">
        <v>42</v>
      </c>
      <c r="B58" s="43">
        <f>D11</f>
        <v>160000</v>
      </c>
      <c r="C58" s="12" t="s">
        <v>6</v>
      </c>
      <c r="D58" s="44">
        <v>1</v>
      </c>
      <c r="E58" s="12" t="s">
        <v>6</v>
      </c>
      <c r="F58" s="45">
        <f>B58*D58</f>
        <v>160000</v>
      </c>
      <c r="G58" s="12" t="s">
        <v>6</v>
      </c>
      <c r="H58" s="44">
        <v>0</v>
      </c>
      <c r="I58" s="12" t="s">
        <v>6</v>
      </c>
      <c r="J58" s="45">
        <f>F58*H58</f>
        <v>0</v>
      </c>
      <c r="K58" s="12" t="s">
        <v>6</v>
      </c>
      <c r="L58" s="2"/>
    </row>
    <row r="59" spans="1:12" ht="12.75">
      <c r="A59" s="7" t="s">
        <v>9</v>
      </c>
      <c r="B59" s="13">
        <f>D12</f>
        <v>800000</v>
      </c>
      <c r="C59" s="12" t="s">
        <v>6</v>
      </c>
      <c r="D59" s="46">
        <v>0.75</v>
      </c>
      <c r="E59" s="12" t="s">
        <v>6</v>
      </c>
      <c r="F59" s="13">
        <f>B59*D59</f>
        <v>600000</v>
      </c>
      <c r="G59" s="12" t="s">
        <v>6</v>
      </c>
      <c r="H59" s="46">
        <v>0.25</v>
      </c>
      <c r="I59" s="12" t="s">
        <v>6</v>
      </c>
      <c r="J59" s="13">
        <f>B59*H59</f>
        <v>200000</v>
      </c>
      <c r="K59" s="12" t="s">
        <v>6</v>
      </c>
      <c r="L59" s="2"/>
    </row>
    <row r="60" spans="1:12" ht="12.75">
      <c r="A60" s="7" t="s">
        <v>10</v>
      </c>
      <c r="B60" s="7"/>
      <c r="C60" s="18"/>
      <c r="D60" s="47"/>
      <c r="E60" s="48"/>
      <c r="F60" s="49"/>
      <c r="G60" s="50"/>
      <c r="H60" s="47"/>
      <c r="I60" s="48"/>
      <c r="J60" s="49"/>
      <c r="K60" s="7"/>
      <c r="L60" s="2"/>
    </row>
    <row r="61" spans="1:12" ht="12.75">
      <c r="A61" s="7" t="s">
        <v>11</v>
      </c>
      <c r="B61" s="11">
        <f>B14</f>
        <v>24000</v>
      </c>
      <c r="C61" s="12" t="s">
        <v>6</v>
      </c>
      <c r="D61" s="51">
        <v>0.75</v>
      </c>
      <c r="E61" s="12" t="s">
        <v>6</v>
      </c>
      <c r="F61" s="52">
        <f>B61*D61</f>
        <v>18000</v>
      </c>
      <c r="G61" s="12" t="s">
        <v>6</v>
      </c>
      <c r="H61" s="51">
        <v>0.25</v>
      </c>
      <c r="I61" s="12" t="s">
        <v>6</v>
      </c>
      <c r="J61" s="52">
        <f>B61*H61</f>
        <v>6000</v>
      </c>
      <c r="K61" s="12" t="s">
        <v>6</v>
      </c>
      <c r="L61" s="2"/>
    </row>
    <row r="62" spans="1:12" ht="12.75">
      <c r="A62" s="7" t="s">
        <v>12</v>
      </c>
      <c r="B62" s="11">
        <f aca="true" t="shared" si="0" ref="B62:B68">B15</f>
        <v>5000</v>
      </c>
      <c r="C62" s="12" t="s">
        <v>6</v>
      </c>
      <c r="D62" s="46">
        <v>0.8</v>
      </c>
      <c r="E62" s="12" t="s">
        <v>6</v>
      </c>
      <c r="F62" s="14">
        <f>B62*D62</f>
        <v>4000</v>
      </c>
      <c r="G62" s="12" t="s">
        <v>6</v>
      </c>
      <c r="H62" s="46">
        <v>0.2</v>
      </c>
      <c r="I62" s="12" t="s">
        <v>6</v>
      </c>
      <c r="J62" s="14">
        <f>B62*H62</f>
        <v>1000</v>
      </c>
      <c r="K62" s="12" t="s">
        <v>6</v>
      </c>
      <c r="L62" s="2"/>
    </row>
    <row r="63" spans="1:12" ht="12.75">
      <c r="A63" s="7" t="s">
        <v>13</v>
      </c>
      <c r="B63" s="11">
        <f t="shared" si="0"/>
        <v>31000</v>
      </c>
      <c r="C63" s="12" t="s">
        <v>6</v>
      </c>
      <c r="D63" s="47"/>
      <c r="E63" s="48"/>
      <c r="F63" s="16">
        <v>20000</v>
      </c>
      <c r="G63" s="12" t="s">
        <v>6</v>
      </c>
      <c r="H63" s="47"/>
      <c r="I63" s="48"/>
      <c r="J63" s="16">
        <v>11000</v>
      </c>
      <c r="K63" s="12" t="s">
        <v>6</v>
      </c>
      <c r="L63" s="2"/>
    </row>
    <row r="64" spans="1:12" ht="12.75">
      <c r="A64" s="7" t="s">
        <v>14</v>
      </c>
      <c r="B64" s="11">
        <f t="shared" si="0"/>
        <v>180000</v>
      </c>
      <c r="C64" s="12" t="s">
        <v>6</v>
      </c>
      <c r="D64" s="47"/>
      <c r="E64" s="48"/>
      <c r="F64" s="16">
        <v>160000</v>
      </c>
      <c r="G64" s="12" t="s">
        <v>6</v>
      </c>
      <c r="H64" s="47"/>
      <c r="I64" s="48"/>
      <c r="J64" s="16">
        <v>20000</v>
      </c>
      <c r="K64" s="12" t="s">
        <v>6</v>
      </c>
      <c r="L64" s="2"/>
    </row>
    <row r="65" spans="1:12" ht="12.75">
      <c r="A65" s="7" t="s">
        <v>15</v>
      </c>
      <c r="B65" s="11">
        <f t="shared" si="0"/>
        <v>75000</v>
      </c>
      <c r="C65" s="12" t="s">
        <v>6</v>
      </c>
      <c r="D65" s="47"/>
      <c r="E65" s="48"/>
      <c r="F65" s="16">
        <v>5000</v>
      </c>
      <c r="G65" s="12" t="s">
        <v>6</v>
      </c>
      <c r="H65" s="47"/>
      <c r="I65" s="48"/>
      <c r="J65" s="16">
        <v>70000</v>
      </c>
      <c r="K65" s="12" t="s">
        <v>6</v>
      </c>
      <c r="L65" s="2"/>
    </row>
    <row r="66" spans="1:12" ht="12.75">
      <c r="A66" s="7" t="s">
        <v>16</v>
      </c>
      <c r="B66" s="11">
        <f t="shared" si="0"/>
        <v>10000</v>
      </c>
      <c r="C66" s="12" t="s">
        <v>6</v>
      </c>
      <c r="D66" s="46">
        <v>0.8</v>
      </c>
      <c r="E66" s="12" t="s">
        <v>6</v>
      </c>
      <c r="F66" s="14">
        <f>B66*D66</f>
        <v>8000</v>
      </c>
      <c r="G66" s="12" t="s">
        <v>6</v>
      </c>
      <c r="H66" s="46">
        <v>0.2</v>
      </c>
      <c r="I66" s="12" t="s">
        <v>6</v>
      </c>
      <c r="J66" s="14">
        <f>H66*B66</f>
        <v>2000</v>
      </c>
      <c r="K66" s="12" t="s">
        <v>6</v>
      </c>
      <c r="L66" s="2"/>
    </row>
    <row r="67" spans="1:12" ht="12.75">
      <c r="A67" s="7" t="s">
        <v>17</v>
      </c>
      <c r="B67" s="11">
        <f t="shared" si="0"/>
        <v>10000</v>
      </c>
      <c r="C67" s="12" t="s">
        <v>6</v>
      </c>
      <c r="D67" s="53">
        <v>0.5</v>
      </c>
      <c r="E67" s="12" t="s">
        <v>6</v>
      </c>
      <c r="F67" s="14">
        <f>B67*D67</f>
        <v>5000</v>
      </c>
      <c r="G67" s="12" t="s">
        <v>6</v>
      </c>
      <c r="H67" s="53">
        <v>0.5</v>
      </c>
      <c r="I67" s="12" t="s">
        <v>6</v>
      </c>
      <c r="J67" s="14">
        <f>H67*B67</f>
        <v>5000</v>
      </c>
      <c r="K67" s="12" t="s">
        <v>6</v>
      </c>
      <c r="L67" s="2"/>
    </row>
    <row r="68" spans="1:12" ht="12.75">
      <c r="A68" s="7" t="s">
        <v>18</v>
      </c>
      <c r="B68" s="11">
        <f t="shared" si="0"/>
        <v>15000</v>
      </c>
      <c r="C68" s="12" t="s">
        <v>6</v>
      </c>
      <c r="D68" s="46">
        <v>0.8</v>
      </c>
      <c r="E68" s="12" t="s">
        <v>6</v>
      </c>
      <c r="F68" s="13">
        <f>B68*D68</f>
        <v>12000</v>
      </c>
      <c r="G68" s="12" t="s">
        <v>6</v>
      </c>
      <c r="H68" s="46">
        <v>0.2</v>
      </c>
      <c r="I68" s="12" t="s">
        <v>6</v>
      </c>
      <c r="J68" s="13">
        <f>H68*B68</f>
        <v>3000</v>
      </c>
      <c r="K68" s="12" t="s">
        <v>6</v>
      </c>
      <c r="L68" s="2"/>
    </row>
    <row r="69" spans="1:12" ht="12.75">
      <c r="A69" s="7" t="s">
        <v>19</v>
      </c>
      <c r="B69" s="54">
        <f>SUM(B61:B68)</f>
        <v>350000</v>
      </c>
      <c r="C69" s="12" t="s">
        <v>6</v>
      </c>
      <c r="D69" s="7"/>
      <c r="E69" s="7"/>
      <c r="F69" s="54">
        <f>SUM(F61:F68)</f>
        <v>232000</v>
      </c>
      <c r="G69" s="12" t="s">
        <v>6</v>
      </c>
      <c r="H69" s="47"/>
      <c r="I69" s="47"/>
      <c r="J69" s="54">
        <f>SUM(J61:J68)</f>
        <v>118000</v>
      </c>
      <c r="K69" s="12" t="s">
        <v>6</v>
      </c>
      <c r="L69" s="2"/>
    </row>
    <row r="70" spans="1:12" ht="13.5" thickBot="1">
      <c r="A70" s="7" t="s">
        <v>43</v>
      </c>
      <c r="B70" s="55">
        <f>B58+B59+B69</f>
        <v>1310000</v>
      </c>
      <c r="C70" s="12" t="s">
        <v>6</v>
      </c>
      <c r="D70" s="7"/>
      <c r="E70" s="7"/>
      <c r="F70" s="55">
        <f>F58+F59+F69</f>
        <v>992000</v>
      </c>
      <c r="G70" s="12" t="s">
        <v>6</v>
      </c>
      <c r="H70" s="47"/>
      <c r="I70" s="47"/>
      <c r="J70" s="55">
        <f>J58+J59+J69</f>
        <v>318000</v>
      </c>
      <c r="K70" s="12" t="s">
        <v>6</v>
      </c>
      <c r="L70" s="2"/>
    </row>
    <row r="71" spans="1:12" ht="13.5" thickTop="1">
      <c r="A71" s="7"/>
      <c r="B71" s="8"/>
      <c r="C71" s="8"/>
      <c r="D71" s="7"/>
      <c r="E71" s="7"/>
      <c r="F71" s="8"/>
      <c r="G71" s="8"/>
      <c r="H71" s="7"/>
      <c r="I71" s="7"/>
      <c r="J71" s="8"/>
      <c r="K71" s="7"/>
      <c r="L71" s="2"/>
    </row>
    <row r="72" spans="4:12" ht="12.75">
      <c r="D72" s="36"/>
      <c r="E72" s="36"/>
      <c r="K72" s="2"/>
      <c r="L72" s="2"/>
    </row>
    <row r="73" spans="1:12" ht="12.75">
      <c r="A73" s="56" t="s">
        <v>44</v>
      </c>
      <c r="B73" s="39"/>
      <c r="C73" s="39"/>
      <c r="D73" s="10"/>
      <c r="E73" s="10"/>
      <c r="F73" s="39"/>
      <c r="G73" s="39"/>
      <c r="H73" s="39"/>
      <c r="I73" s="39"/>
      <c r="J73" s="39"/>
      <c r="K73" s="7"/>
      <c r="L73" s="2"/>
    </row>
    <row r="74" spans="1:12" ht="12.75">
      <c r="A74" s="9" t="s">
        <v>78</v>
      </c>
      <c r="B74" s="10"/>
      <c r="C74" s="10"/>
      <c r="D74" s="10"/>
      <c r="E74" s="10"/>
      <c r="F74" s="10"/>
      <c r="G74" s="10"/>
      <c r="H74" s="10"/>
      <c r="I74" s="10"/>
      <c r="J74" s="40"/>
      <c r="K74" s="18"/>
      <c r="L74" s="2"/>
    </row>
    <row r="75" spans="1:12" ht="12.75">
      <c r="A75" s="10" t="s">
        <v>45</v>
      </c>
      <c r="B75" s="10"/>
      <c r="C75" s="10"/>
      <c r="D75" s="10"/>
      <c r="E75" s="10"/>
      <c r="F75" s="10"/>
      <c r="G75" s="10"/>
      <c r="H75" s="10"/>
      <c r="I75" s="10"/>
      <c r="J75" s="40"/>
      <c r="K75" s="18"/>
      <c r="L75" s="2"/>
    </row>
    <row r="76" spans="1:12" ht="12.75">
      <c r="A76" s="7"/>
      <c r="B76" s="7"/>
      <c r="C76" s="7"/>
      <c r="D76" s="7"/>
      <c r="E76" s="7"/>
      <c r="F76" s="7"/>
      <c r="G76" s="7"/>
      <c r="H76" s="7"/>
      <c r="I76" s="7"/>
      <c r="J76" s="39"/>
      <c r="K76" s="18"/>
      <c r="L76" s="2"/>
    </row>
    <row r="77" spans="1:12" ht="12.75">
      <c r="A77" s="6" t="s">
        <v>46</v>
      </c>
      <c r="B77" s="7"/>
      <c r="C77" s="7"/>
      <c r="D77" s="7"/>
      <c r="E77" s="7"/>
      <c r="F77" s="6" t="s">
        <v>47</v>
      </c>
      <c r="G77" s="6"/>
      <c r="H77" s="7"/>
      <c r="I77" s="7"/>
      <c r="J77" s="39"/>
      <c r="K77" s="18"/>
      <c r="L77" s="2"/>
    </row>
    <row r="78" spans="1:12" ht="12.75">
      <c r="A78" s="7" t="s">
        <v>48</v>
      </c>
      <c r="B78" s="54">
        <f>F70</f>
        <v>992000</v>
      </c>
      <c r="C78" s="12" t="s">
        <v>6</v>
      </c>
      <c r="D78" s="7"/>
      <c r="E78" s="7"/>
      <c r="F78" s="7" t="s">
        <v>48</v>
      </c>
      <c r="G78" s="7"/>
      <c r="H78" s="7"/>
      <c r="I78" s="7"/>
      <c r="J78" s="52">
        <f>J70</f>
        <v>318000</v>
      </c>
      <c r="K78" s="12" t="s">
        <v>6</v>
      </c>
      <c r="L78" s="2"/>
    </row>
    <row r="79" spans="1:12" ht="12.75">
      <c r="A79" s="7" t="s">
        <v>49</v>
      </c>
      <c r="B79" s="16">
        <f>F58</f>
        <v>160000</v>
      </c>
      <c r="C79" s="12" t="s">
        <v>6</v>
      </c>
      <c r="D79" s="7"/>
      <c r="E79" s="7"/>
      <c r="F79" s="7" t="s">
        <v>50</v>
      </c>
      <c r="G79" s="7"/>
      <c r="H79" s="7"/>
      <c r="I79" s="7"/>
      <c r="J79" s="57">
        <f>J59</f>
        <v>200000</v>
      </c>
      <c r="K79" s="12" t="s">
        <v>6</v>
      </c>
      <c r="L79" s="2"/>
    </row>
    <row r="80" spans="1:12" ht="13.5" thickBot="1">
      <c r="A80" s="7" t="s">
        <v>50</v>
      </c>
      <c r="B80" s="16">
        <f>F59</f>
        <v>600000</v>
      </c>
      <c r="C80" s="12" t="s">
        <v>6</v>
      </c>
      <c r="D80" s="7"/>
      <c r="E80" s="7"/>
      <c r="F80" s="7" t="s">
        <v>51</v>
      </c>
      <c r="G80" s="7"/>
      <c r="H80" s="7"/>
      <c r="I80" s="7"/>
      <c r="J80" s="55">
        <f>J78-J79</f>
        <v>118000</v>
      </c>
      <c r="K80" s="12" t="s">
        <v>6</v>
      </c>
      <c r="L80" s="2"/>
    </row>
    <row r="81" spans="1:12" ht="14.25" thickBot="1" thickTop="1">
      <c r="A81" s="7" t="s">
        <v>52</v>
      </c>
      <c r="B81" s="55">
        <f>B78-B79-B80</f>
        <v>232000</v>
      </c>
      <c r="C81" s="12" t="s">
        <v>6</v>
      </c>
      <c r="D81" s="7"/>
      <c r="E81" s="7"/>
      <c r="F81" s="7"/>
      <c r="G81" s="7"/>
      <c r="H81" s="7"/>
      <c r="I81" s="7"/>
      <c r="J81" s="7"/>
      <c r="K81" s="18"/>
      <c r="L81" s="2"/>
    </row>
    <row r="82" spans="1:12" ht="13.5" thickTop="1">
      <c r="A82" s="7"/>
      <c r="B82" s="7"/>
      <c r="C82" s="18"/>
      <c r="D82" s="7"/>
      <c r="E82" s="7"/>
      <c r="F82" s="7"/>
      <c r="G82" s="7"/>
      <c r="H82" s="7"/>
      <c r="I82" s="7"/>
      <c r="J82" s="7"/>
      <c r="K82" s="18"/>
      <c r="L82" s="2"/>
    </row>
    <row r="83" spans="1:12" ht="12.75">
      <c r="A83" s="58" t="s">
        <v>53</v>
      </c>
      <c r="B83" s="7"/>
      <c r="C83" s="18"/>
      <c r="D83" s="7"/>
      <c r="E83" s="7"/>
      <c r="F83" s="58" t="s">
        <v>54</v>
      </c>
      <c r="G83" s="58"/>
      <c r="H83" s="7"/>
      <c r="I83" s="7"/>
      <c r="J83" s="7"/>
      <c r="K83" s="18"/>
      <c r="L83" s="2"/>
    </row>
    <row r="84" spans="1:12" ht="12.75">
      <c r="A84" s="7" t="s">
        <v>55</v>
      </c>
      <c r="B84" s="59">
        <f>4.4*20000</f>
        <v>88000</v>
      </c>
      <c r="C84" s="12" t="s">
        <v>6</v>
      </c>
      <c r="D84" s="7"/>
      <c r="E84" s="7"/>
      <c r="F84" s="7" t="s">
        <v>55</v>
      </c>
      <c r="G84" s="7"/>
      <c r="H84" s="7"/>
      <c r="I84" s="7"/>
      <c r="J84" s="59">
        <v>1000</v>
      </c>
      <c r="K84" s="12" t="s">
        <v>6</v>
      </c>
      <c r="L84" s="2"/>
    </row>
    <row r="85" spans="1:12" ht="12.75">
      <c r="A85" s="7" t="s">
        <v>56</v>
      </c>
      <c r="B85" s="14">
        <f>6*20000</f>
        <v>120000</v>
      </c>
      <c r="C85" s="12" t="s">
        <v>6</v>
      </c>
      <c r="D85" s="7"/>
      <c r="E85" s="7"/>
      <c r="F85" s="7" t="s">
        <v>56</v>
      </c>
      <c r="G85" s="7"/>
      <c r="H85" s="7"/>
      <c r="I85" s="7"/>
      <c r="J85" s="14">
        <v>272</v>
      </c>
      <c r="K85" s="12" t="s">
        <v>6</v>
      </c>
      <c r="L85" s="2"/>
    </row>
    <row r="86" spans="1:12" ht="13.5" thickBot="1">
      <c r="A86" s="7" t="s">
        <v>57</v>
      </c>
      <c r="B86" s="60">
        <v>208000</v>
      </c>
      <c r="C86" s="12" t="s">
        <v>6</v>
      </c>
      <c r="D86" s="7"/>
      <c r="E86" s="7"/>
      <c r="F86" s="7" t="s">
        <v>58</v>
      </c>
      <c r="G86" s="7"/>
      <c r="H86" s="7"/>
      <c r="I86" s="7"/>
      <c r="J86" s="60">
        <v>1272</v>
      </c>
      <c r="K86" s="12" t="s">
        <v>6</v>
      </c>
      <c r="L86" s="2"/>
    </row>
    <row r="87" spans="1:12" ht="13.5" thickTop="1">
      <c r="A87" s="7" t="s">
        <v>59</v>
      </c>
      <c r="B87" s="61">
        <f>B81/B86</f>
        <v>1.12</v>
      </c>
      <c r="C87" s="12" t="s">
        <v>6</v>
      </c>
      <c r="D87" s="7"/>
      <c r="E87" s="7"/>
      <c r="F87" s="7" t="s">
        <v>60</v>
      </c>
      <c r="G87" s="7"/>
      <c r="H87" s="7"/>
      <c r="I87" s="7"/>
      <c r="J87" s="61">
        <f>J80/J86</f>
        <v>92.77</v>
      </c>
      <c r="K87" s="12" t="s">
        <v>6</v>
      </c>
      <c r="L87" s="2"/>
    </row>
    <row r="88" spans="1:12" ht="12.75">
      <c r="A88" s="7"/>
      <c r="B88" s="7"/>
      <c r="C88" s="18"/>
      <c r="D88" s="7"/>
      <c r="E88" s="7"/>
      <c r="F88" s="7"/>
      <c r="G88" s="7"/>
      <c r="H88" s="7"/>
      <c r="I88" s="7"/>
      <c r="J88" s="7"/>
      <c r="K88" s="18"/>
      <c r="L88" s="2"/>
    </row>
    <row r="89" spans="1:12" ht="12.75">
      <c r="A89" s="58" t="s">
        <v>61</v>
      </c>
      <c r="B89" s="7"/>
      <c r="C89" s="18"/>
      <c r="D89" s="7"/>
      <c r="E89" s="7"/>
      <c r="F89" s="58" t="s">
        <v>62</v>
      </c>
      <c r="G89" s="58"/>
      <c r="H89" s="7"/>
      <c r="I89" s="7"/>
      <c r="J89" s="7"/>
      <c r="K89" s="18"/>
      <c r="L89" s="2"/>
    </row>
    <row r="90" spans="1:12" ht="12.75">
      <c r="A90" s="7" t="s">
        <v>55</v>
      </c>
      <c r="B90" s="62">
        <f>B87*4.4</f>
        <v>4.93</v>
      </c>
      <c r="C90" s="12" t="s">
        <v>6</v>
      </c>
      <c r="D90" s="7"/>
      <c r="E90" s="7"/>
      <c r="F90" s="7" t="s">
        <v>55</v>
      </c>
      <c r="G90" s="7"/>
      <c r="H90" s="7"/>
      <c r="I90" s="7"/>
      <c r="J90" s="63">
        <f>J87*1000/20000</f>
        <v>4.64</v>
      </c>
      <c r="K90" s="12" t="s">
        <v>6</v>
      </c>
      <c r="L90" s="2"/>
    </row>
    <row r="91" spans="1:12" ht="12.75">
      <c r="A91" s="7" t="s">
        <v>56</v>
      </c>
      <c r="B91" s="64">
        <f>B87*6</f>
        <v>6.72</v>
      </c>
      <c r="C91" s="12" t="s">
        <v>6</v>
      </c>
      <c r="D91" s="7"/>
      <c r="E91" s="7"/>
      <c r="F91" s="7" t="s">
        <v>56</v>
      </c>
      <c r="G91" s="7"/>
      <c r="H91" s="7"/>
      <c r="I91" s="7"/>
      <c r="J91" s="61">
        <f>J87*272/20000</f>
        <v>1.26</v>
      </c>
      <c r="K91" s="12" t="s">
        <v>6</v>
      </c>
      <c r="L91" s="2"/>
    </row>
    <row r="92" spans="1:12" ht="12.75">
      <c r="A92" s="7"/>
      <c r="B92" s="7"/>
      <c r="C92" s="18"/>
      <c r="D92" s="7"/>
      <c r="E92" s="7"/>
      <c r="F92" s="7"/>
      <c r="G92" s="7"/>
      <c r="H92" s="7"/>
      <c r="I92" s="7"/>
      <c r="J92" s="39"/>
      <c r="K92" s="18"/>
      <c r="L92" s="2"/>
    </row>
    <row r="93" spans="1:12" ht="12.75">
      <c r="A93" s="58" t="s">
        <v>63</v>
      </c>
      <c r="B93" s="7"/>
      <c r="C93" s="18"/>
      <c r="D93" s="7"/>
      <c r="E93" s="7"/>
      <c r="F93" s="65" t="s">
        <v>64</v>
      </c>
      <c r="G93" s="65"/>
      <c r="H93" s="7"/>
      <c r="I93" s="7"/>
      <c r="J93" s="39"/>
      <c r="K93" s="18"/>
      <c r="L93" s="2"/>
    </row>
    <row r="94" spans="1:12" ht="12.75">
      <c r="A94" s="7" t="s">
        <v>24</v>
      </c>
      <c r="B94" s="61">
        <f>D31</f>
        <v>5</v>
      </c>
      <c r="C94" s="12" t="s">
        <v>6</v>
      </c>
      <c r="D94" s="7"/>
      <c r="E94" s="7"/>
      <c r="F94" s="7" t="s">
        <v>24</v>
      </c>
      <c r="G94" s="7"/>
      <c r="H94" s="7"/>
      <c r="I94" s="7"/>
      <c r="J94" s="61">
        <f>D37</f>
        <v>3</v>
      </c>
      <c r="K94" s="12" t="s">
        <v>6</v>
      </c>
      <c r="L94" s="2"/>
    </row>
    <row r="95" spans="1:12" ht="12.75">
      <c r="A95" s="7" t="s">
        <v>65</v>
      </c>
      <c r="B95" s="69">
        <f>D32</f>
        <v>16</v>
      </c>
      <c r="C95" s="12" t="s">
        <v>6</v>
      </c>
      <c r="D95" s="7"/>
      <c r="E95" s="7"/>
      <c r="F95" s="7" t="s">
        <v>65</v>
      </c>
      <c r="G95" s="7"/>
      <c r="H95" s="7"/>
      <c r="I95" s="7"/>
      <c r="J95" s="70">
        <f>D38</f>
        <v>24</v>
      </c>
      <c r="K95" s="12" t="s">
        <v>6</v>
      </c>
      <c r="L95" s="2"/>
    </row>
    <row r="96" spans="1:12" ht="12.75">
      <c r="A96" s="7" t="s">
        <v>66</v>
      </c>
      <c r="B96" s="22">
        <f>B90</f>
        <v>4.93</v>
      </c>
      <c r="C96" s="12" t="s">
        <v>6</v>
      </c>
      <c r="D96" s="7"/>
      <c r="E96" s="7"/>
      <c r="F96" s="7" t="s">
        <v>66</v>
      </c>
      <c r="G96" s="7"/>
      <c r="H96" s="7"/>
      <c r="I96" s="7"/>
      <c r="J96" s="22">
        <f>6*B87</f>
        <v>6.72</v>
      </c>
      <c r="K96" s="12" t="s">
        <v>6</v>
      </c>
      <c r="L96" s="2"/>
    </row>
    <row r="97" spans="1:12" ht="12.75">
      <c r="A97" s="7" t="s">
        <v>67</v>
      </c>
      <c r="B97" s="23">
        <f>J90</f>
        <v>4.64</v>
      </c>
      <c r="C97" s="12" t="s">
        <v>6</v>
      </c>
      <c r="D97" s="7"/>
      <c r="E97" s="7"/>
      <c r="F97" s="7" t="s">
        <v>67</v>
      </c>
      <c r="G97" s="7"/>
      <c r="H97" s="7"/>
      <c r="I97" s="7"/>
      <c r="J97" s="23">
        <f>J91</f>
        <v>1.26</v>
      </c>
      <c r="K97" s="12" t="s">
        <v>6</v>
      </c>
      <c r="L97" s="2"/>
    </row>
    <row r="98" spans="1:12" ht="13.5" thickBot="1">
      <c r="A98" s="7" t="s">
        <v>68</v>
      </c>
      <c r="B98" s="66">
        <f>SUM(B94:B97)</f>
        <v>30.57</v>
      </c>
      <c r="C98" s="12" t="s">
        <v>6</v>
      </c>
      <c r="D98" s="7"/>
      <c r="E98" s="7"/>
      <c r="F98" s="7" t="s">
        <v>69</v>
      </c>
      <c r="G98" s="7"/>
      <c r="H98" s="7"/>
      <c r="I98" s="7"/>
      <c r="J98" s="66">
        <f>SUM(J94:J97)</f>
        <v>34.98</v>
      </c>
      <c r="K98" s="12" t="s">
        <v>6</v>
      </c>
      <c r="L98" s="2"/>
    </row>
    <row r="99" spans="1:12" ht="13.5" thickTop="1">
      <c r="A99" s="7"/>
      <c r="B99" s="8"/>
      <c r="C99" s="8"/>
      <c r="D99" s="7"/>
      <c r="E99" s="7"/>
      <c r="F99" s="7"/>
      <c r="G99" s="7"/>
      <c r="H99" s="7"/>
      <c r="I99" s="7"/>
      <c r="J99" s="8"/>
      <c r="K99" s="7"/>
      <c r="L99" s="2"/>
    </row>
    <row r="100" spans="1:12" ht="12.75">
      <c r="A100" s="2"/>
      <c r="B100" s="2"/>
      <c r="C100" s="2"/>
      <c r="D100" s="2"/>
      <c r="E100" s="2"/>
      <c r="F100" s="2"/>
      <c r="G100" s="2"/>
      <c r="H100" s="2"/>
      <c r="I100" s="2"/>
      <c r="J100" s="2"/>
      <c r="K100" s="2"/>
      <c r="L100" s="2"/>
    </row>
    <row r="101" spans="1:12" ht="12.75">
      <c r="A101" s="42" t="s">
        <v>70</v>
      </c>
      <c r="B101" s="18"/>
      <c r="C101" s="18"/>
      <c r="D101" s="18"/>
      <c r="E101" s="18"/>
      <c r="F101" s="67"/>
      <c r="G101" s="67"/>
      <c r="H101" s="2"/>
      <c r="I101" s="2"/>
      <c r="J101" s="2"/>
      <c r="K101" s="2"/>
      <c r="L101" s="2"/>
    </row>
    <row r="102" spans="1:12" ht="12.75">
      <c r="A102" s="42" t="s">
        <v>71</v>
      </c>
      <c r="B102" s="18"/>
      <c r="C102" s="18"/>
      <c r="D102" s="18"/>
      <c r="E102" s="18"/>
      <c r="F102" s="67"/>
      <c r="G102" s="67"/>
      <c r="H102" s="2"/>
      <c r="I102" s="2"/>
      <c r="J102" s="2"/>
      <c r="K102" s="2"/>
      <c r="L102" s="2"/>
    </row>
    <row r="103" spans="1:12" ht="12.75">
      <c r="A103" s="42" t="s">
        <v>72</v>
      </c>
      <c r="B103" s="18"/>
      <c r="C103" s="18"/>
      <c r="D103" s="18"/>
      <c r="E103" s="18"/>
      <c r="F103" s="67"/>
      <c r="G103" s="67"/>
      <c r="H103" s="2"/>
      <c r="I103" s="2"/>
      <c r="J103" s="2"/>
      <c r="K103" s="2"/>
      <c r="L103" s="2"/>
    </row>
    <row r="104" spans="1:12" ht="12.75">
      <c r="A104" s="71" t="s">
        <v>77</v>
      </c>
      <c r="B104" s="71"/>
      <c r="C104" s="71"/>
      <c r="D104" s="71"/>
      <c r="E104" s="71"/>
      <c r="F104" s="71"/>
      <c r="G104" s="72"/>
      <c r="H104" s="2"/>
      <c r="I104" s="2"/>
      <c r="J104" s="2"/>
      <c r="K104" s="2"/>
      <c r="L104" s="2"/>
    </row>
    <row r="105" spans="1:12" ht="12.75">
      <c r="A105" s="72"/>
      <c r="B105" s="72"/>
      <c r="C105" s="72"/>
      <c r="D105" s="72"/>
      <c r="E105" s="72"/>
      <c r="F105" s="72"/>
      <c r="G105" s="72"/>
      <c r="H105" s="2"/>
      <c r="I105" s="2"/>
      <c r="J105" s="2"/>
      <c r="K105" s="2"/>
      <c r="L105" s="2"/>
    </row>
    <row r="106" spans="1:12" ht="12.75">
      <c r="A106" s="72"/>
      <c r="B106" s="72"/>
      <c r="C106" s="72"/>
      <c r="D106" s="72"/>
      <c r="E106" s="72"/>
      <c r="F106" s="72"/>
      <c r="G106" s="72"/>
      <c r="H106" s="2"/>
      <c r="I106" s="2"/>
      <c r="J106" s="2"/>
      <c r="K106" s="2"/>
      <c r="L106" s="2"/>
    </row>
    <row r="107" spans="1:12" ht="12.75">
      <c r="A107" s="72"/>
      <c r="B107" s="72"/>
      <c r="C107" s="72"/>
      <c r="D107" s="72"/>
      <c r="E107" s="72"/>
      <c r="F107" s="72"/>
      <c r="G107" s="72"/>
      <c r="H107" s="2"/>
      <c r="I107" s="2"/>
      <c r="J107" s="2"/>
      <c r="K107" s="2"/>
      <c r="L107" s="2"/>
    </row>
    <row r="108" spans="1:12" ht="12.75">
      <c r="A108" s="72"/>
      <c r="B108" s="72"/>
      <c r="C108" s="72"/>
      <c r="D108" s="72"/>
      <c r="E108" s="72"/>
      <c r="F108" s="72"/>
      <c r="G108" s="72"/>
      <c r="H108" s="2"/>
      <c r="I108" s="2"/>
      <c r="J108" s="2"/>
      <c r="K108" s="2"/>
      <c r="L108" s="2"/>
    </row>
    <row r="109" spans="1:12" ht="12.75">
      <c r="A109" s="72"/>
      <c r="B109" s="72"/>
      <c r="C109" s="72"/>
      <c r="D109" s="72"/>
      <c r="E109" s="72"/>
      <c r="F109" s="72"/>
      <c r="G109" s="72"/>
      <c r="H109" s="2"/>
      <c r="I109" s="2"/>
      <c r="J109" s="2"/>
      <c r="K109" s="2"/>
      <c r="L109" s="2"/>
    </row>
    <row r="110" spans="1:12" ht="12.75">
      <c r="A110" s="72"/>
      <c r="B110" s="72"/>
      <c r="C110" s="72"/>
      <c r="D110" s="72"/>
      <c r="E110" s="72"/>
      <c r="F110" s="72"/>
      <c r="G110" s="72"/>
      <c r="H110" s="2"/>
      <c r="I110" s="2"/>
      <c r="J110" s="2"/>
      <c r="K110" s="2"/>
      <c r="L110" s="2"/>
    </row>
    <row r="111" spans="1:12" ht="12.75">
      <c r="A111" s="72"/>
      <c r="B111" s="72"/>
      <c r="C111" s="72"/>
      <c r="D111" s="72"/>
      <c r="E111" s="72"/>
      <c r="F111" s="72"/>
      <c r="G111" s="72"/>
      <c r="H111" s="2"/>
      <c r="I111" s="2"/>
      <c r="J111" s="2"/>
      <c r="K111" s="2"/>
      <c r="L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sheetData>
  <sheetProtection password="C662" sheet="1" objects="1" scenarios="1"/>
  <mergeCells count="5">
    <mergeCell ref="A104:G111"/>
    <mergeCell ref="D1:G1"/>
    <mergeCell ref="D2:G2"/>
    <mergeCell ref="A27:E27"/>
    <mergeCell ref="A28:E28"/>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L117"/>
  <sheetViews>
    <sheetView zoomScalePageLayoutView="0" workbookViewId="0" topLeftCell="A1">
      <selection activeCell="J13" sqref="J13"/>
    </sheetView>
  </sheetViews>
  <sheetFormatPr defaultColWidth="9.140625" defaultRowHeight="12.75"/>
  <cols>
    <col min="1" max="1" width="27.8515625" style="0" customWidth="1"/>
    <col min="2" max="2" width="11.57421875" style="0" customWidth="1"/>
    <col min="3" max="3" width="3.57421875" style="0" customWidth="1"/>
    <col min="4" max="4" width="12.00390625" style="0" customWidth="1"/>
    <col min="5" max="5" width="3.8515625" style="0" customWidth="1"/>
    <col min="6" max="6" width="11.57421875" style="0" customWidth="1"/>
    <col min="7" max="7" width="4.140625" style="0" customWidth="1"/>
    <col min="9" max="9" width="3.140625" style="0" customWidth="1"/>
    <col min="10" max="10" width="9.7109375" style="0" bestFit="1" customWidth="1"/>
  </cols>
  <sheetData>
    <row r="1" spans="1:10" ht="12.75">
      <c r="A1" s="1" t="s">
        <v>73</v>
      </c>
      <c r="B1" s="2"/>
      <c r="C1" s="3" t="s">
        <v>0</v>
      </c>
      <c r="D1" s="73" t="s">
        <v>74</v>
      </c>
      <c r="E1" s="73"/>
      <c r="F1" s="73"/>
      <c r="G1" s="73"/>
      <c r="H1" s="2"/>
      <c r="I1" s="2"/>
      <c r="J1" s="2"/>
    </row>
    <row r="2" spans="1:10" ht="12.75">
      <c r="A2" s="2"/>
      <c r="B2" s="4"/>
      <c r="C2" s="3" t="s">
        <v>1</v>
      </c>
      <c r="D2" s="74" t="s">
        <v>75</v>
      </c>
      <c r="E2" s="74"/>
      <c r="F2" s="74"/>
      <c r="G2" s="74"/>
      <c r="H2" s="2"/>
      <c r="I2" s="2"/>
      <c r="J2" s="2"/>
    </row>
    <row r="3" spans="1:10" ht="12.75">
      <c r="A3" s="2"/>
      <c r="B3" s="4"/>
      <c r="C3" s="4"/>
      <c r="D3" s="5"/>
      <c r="E3" s="5"/>
      <c r="F3" s="2"/>
      <c r="G3" s="2"/>
      <c r="H3" s="2"/>
      <c r="I3" s="2"/>
      <c r="J3" s="2"/>
    </row>
    <row r="4" spans="1:10" ht="12.75">
      <c r="A4" s="6" t="s">
        <v>2</v>
      </c>
      <c r="B4" s="7"/>
      <c r="C4" s="7"/>
      <c r="D4" s="8"/>
      <c r="E4" s="8"/>
      <c r="F4" s="2"/>
      <c r="G4" s="2"/>
      <c r="H4" s="2"/>
      <c r="I4" s="2"/>
      <c r="J4" s="2"/>
    </row>
    <row r="5" spans="1:5" ht="12.75">
      <c r="A5" s="9" t="s">
        <v>78</v>
      </c>
      <c r="B5" s="10"/>
      <c r="C5" s="10"/>
      <c r="D5" s="10"/>
      <c r="E5" s="10"/>
    </row>
    <row r="6" spans="1:5" ht="12.75">
      <c r="A6" s="10" t="s">
        <v>3</v>
      </c>
      <c r="B6" s="10"/>
      <c r="C6" s="10"/>
      <c r="D6" s="10"/>
      <c r="E6" s="10"/>
    </row>
    <row r="7" spans="1:5" ht="12.75">
      <c r="A7" s="10"/>
      <c r="B7" s="10"/>
      <c r="C7" s="10"/>
      <c r="D7" s="10"/>
      <c r="E7" s="10"/>
    </row>
    <row r="8" spans="1:9" ht="12.75">
      <c r="A8" s="7" t="s">
        <v>4</v>
      </c>
      <c r="B8" s="7"/>
      <c r="C8" s="7"/>
      <c r="D8" s="7"/>
      <c r="E8" s="7"/>
      <c r="F8" s="2"/>
      <c r="G8" s="2"/>
      <c r="H8" s="2"/>
      <c r="I8" s="2"/>
    </row>
    <row r="9" spans="1:9" ht="12.75">
      <c r="A9" s="7" t="s">
        <v>5</v>
      </c>
      <c r="B9" s="11">
        <v>100000</v>
      </c>
      <c r="C9" s="12" t="s">
        <v>6</v>
      </c>
      <c r="D9" s="7"/>
      <c r="E9" s="7"/>
      <c r="F9" s="2"/>
      <c r="G9" s="2"/>
      <c r="H9" s="2"/>
      <c r="I9" s="2"/>
    </row>
    <row r="10" spans="1:12" ht="12.75">
      <c r="A10" s="7" t="s">
        <v>7</v>
      </c>
      <c r="B10" s="13">
        <v>60000</v>
      </c>
      <c r="C10" s="12" t="s">
        <v>6</v>
      </c>
      <c r="D10" s="7"/>
      <c r="E10" s="7" t="s">
        <v>76</v>
      </c>
      <c r="F10" s="2"/>
      <c r="G10" s="2"/>
      <c r="H10" s="2"/>
      <c r="I10" s="2"/>
      <c r="K10" s="2"/>
      <c r="L10" s="2"/>
    </row>
    <row r="11" spans="1:12" ht="12.75">
      <c r="A11" s="7" t="s">
        <v>8</v>
      </c>
      <c r="B11" s="7"/>
      <c r="C11" s="7"/>
      <c r="D11" s="11">
        <v>160000</v>
      </c>
      <c r="E11" s="12" t="s">
        <v>6</v>
      </c>
      <c r="F11" s="2"/>
      <c r="G11" s="2"/>
      <c r="H11" s="2"/>
      <c r="I11" s="2"/>
      <c r="K11" s="2"/>
      <c r="L11" s="2"/>
    </row>
    <row r="12" spans="1:12" ht="12.75">
      <c r="A12" s="7" t="s">
        <v>9</v>
      </c>
      <c r="B12" s="7"/>
      <c r="C12" s="7"/>
      <c r="D12" s="14">
        <v>800000</v>
      </c>
      <c r="E12" s="12" t="s">
        <v>6</v>
      </c>
      <c r="F12" s="2"/>
      <c r="G12" s="2"/>
      <c r="H12" s="2"/>
      <c r="I12" s="2"/>
      <c r="K12" s="2"/>
      <c r="L12" s="2"/>
    </row>
    <row r="13" spans="1:12" ht="12.75">
      <c r="A13" s="7" t="s">
        <v>10</v>
      </c>
      <c r="B13" s="7"/>
      <c r="C13" s="7"/>
      <c r="D13" s="7"/>
      <c r="E13" s="7"/>
      <c r="F13" s="2"/>
      <c r="G13" s="2"/>
      <c r="H13" s="2"/>
      <c r="I13" s="2"/>
      <c r="K13" s="2"/>
      <c r="L13" s="2"/>
    </row>
    <row r="14" spans="1:12" ht="12.75">
      <c r="A14" s="7" t="s">
        <v>11</v>
      </c>
      <c r="B14" s="15">
        <v>24000</v>
      </c>
      <c r="C14" s="12" t="s">
        <v>6</v>
      </c>
      <c r="D14" s="7"/>
      <c r="E14" s="7"/>
      <c r="F14" s="2"/>
      <c r="G14" s="2"/>
      <c r="H14" s="2"/>
      <c r="I14" s="2"/>
      <c r="K14" s="2"/>
      <c r="L14" s="2"/>
    </row>
    <row r="15" spans="1:12" ht="12.75">
      <c r="A15" s="7" t="s">
        <v>12</v>
      </c>
      <c r="B15" s="16">
        <v>5000</v>
      </c>
      <c r="C15" s="12" t="s">
        <v>6</v>
      </c>
      <c r="D15" s="7"/>
      <c r="E15" s="7"/>
      <c r="F15" s="2"/>
      <c r="G15" s="2"/>
      <c r="H15" s="2"/>
      <c r="I15" s="2"/>
      <c r="K15" s="2"/>
      <c r="L15" s="2"/>
    </row>
    <row r="16" spans="1:12" ht="12.75">
      <c r="A16" s="7" t="s">
        <v>13</v>
      </c>
      <c r="B16" s="16">
        <v>31000</v>
      </c>
      <c r="C16" s="12" t="s">
        <v>6</v>
      </c>
      <c r="D16" s="7"/>
      <c r="E16" s="7"/>
      <c r="F16" s="2"/>
      <c r="G16" s="2"/>
      <c r="H16" s="2"/>
      <c r="I16" s="2"/>
      <c r="K16" s="2"/>
      <c r="L16" s="2"/>
    </row>
    <row r="17" spans="1:12" ht="12.75">
      <c r="A17" s="7" t="s">
        <v>14</v>
      </c>
      <c r="B17" s="16">
        <v>180000</v>
      </c>
      <c r="C17" s="12" t="s">
        <v>6</v>
      </c>
      <c r="D17" s="7"/>
      <c r="E17" s="7"/>
      <c r="F17" s="2"/>
      <c r="G17" s="2"/>
      <c r="H17" s="2"/>
      <c r="I17" s="2"/>
      <c r="K17" s="2"/>
      <c r="L17" s="2"/>
    </row>
    <row r="18" spans="1:12" ht="12.75">
      <c r="A18" s="7" t="s">
        <v>15</v>
      </c>
      <c r="B18" s="16">
        <v>75000</v>
      </c>
      <c r="C18" s="12" t="s">
        <v>6</v>
      </c>
      <c r="D18" s="7"/>
      <c r="E18" s="7"/>
      <c r="F18" s="2"/>
      <c r="G18" s="2"/>
      <c r="H18" s="2"/>
      <c r="I18" s="2"/>
      <c r="K18" s="2"/>
      <c r="L18" s="2"/>
    </row>
    <row r="19" spans="1:12" ht="12.75">
      <c r="A19" s="7" t="s">
        <v>16</v>
      </c>
      <c r="B19" s="16">
        <v>10000</v>
      </c>
      <c r="C19" s="12" t="s">
        <v>6</v>
      </c>
      <c r="D19" s="7"/>
      <c r="E19" s="7"/>
      <c r="F19" s="2"/>
      <c r="G19" s="2"/>
      <c r="H19" s="2"/>
      <c r="I19" s="2"/>
      <c r="K19" s="2"/>
      <c r="L19" s="2"/>
    </row>
    <row r="20" spans="1:12" ht="12.75">
      <c r="A20" s="7" t="s">
        <v>17</v>
      </c>
      <c r="B20" s="16">
        <v>10000</v>
      </c>
      <c r="C20" s="12" t="s">
        <v>6</v>
      </c>
      <c r="D20" s="7"/>
      <c r="E20" s="7"/>
      <c r="F20" s="2"/>
      <c r="G20" s="2"/>
      <c r="H20" s="2"/>
      <c r="I20" s="2"/>
      <c r="K20" s="2"/>
      <c r="L20" s="2"/>
    </row>
    <row r="21" spans="1:12" ht="12.75">
      <c r="A21" s="7" t="s">
        <v>18</v>
      </c>
      <c r="B21" s="13">
        <v>15000</v>
      </c>
      <c r="C21" s="12" t="s">
        <v>6</v>
      </c>
      <c r="D21" s="7"/>
      <c r="E21" s="7"/>
      <c r="F21" s="2"/>
      <c r="G21" s="2"/>
      <c r="H21" s="2"/>
      <c r="I21" s="2"/>
      <c r="K21" s="2"/>
      <c r="L21" s="2"/>
    </row>
    <row r="22" spans="1:12" ht="12.75">
      <c r="A22" s="7" t="s">
        <v>19</v>
      </c>
      <c r="B22" s="7"/>
      <c r="C22" s="7"/>
      <c r="D22" s="13">
        <v>350000</v>
      </c>
      <c r="E22" s="12" t="s">
        <v>6</v>
      </c>
      <c r="F22" s="2"/>
      <c r="G22" s="2"/>
      <c r="H22" s="2"/>
      <c r="I22" s="2"/>
      <c r="K22" s="2"/>
      <c r="L22" s="2"/>
    </row>
    <row r="23" spans="1:12" ht="13.5" thickBot="1">
      <c r="A23" s="7" t="s">
        <v>20</v>
      </c>
      <c r="B23" s="7"/>
      <c r="C23" s="7"/>
      <c r="D23" s="17">
        <v>1310000</v>
      </c>
      <c r="E23" s="12" t="s">
        <v>6</v>
      </c>
      <c r="F23" s="2"/>
      <c r="G23" s="2"/>
      <c r="H23" s="2"/>
      <c r="I23" s="2"/>
      <c r="K23" s="2"/>
      <c r="L23" s="2"/>
    </row>
    <row r="24" spans="1:12" ht="13.5" thickTop="1">
      <c r="A24" s="18"/>
      <c r="B24" s="18"/>
      <c r="C24" s="18"/>
      <c r="D24" s="19"/>
      <c r="E24" s="19"/>
      <c r="F24" s="2"/>
      <c r="G24" s="2"/>
      <c r="H24" s="2"/>
      <c r="I24" s="2"/>
      <c r="K24" s="2"/>
      <c r="L24" s="2"/>
    </row>
    <row r="25" spans="1:12" ht="12.75">
      <c r="A25" s="2"/>
      <c r="B25" s="2"/>
      <c r="C25" s="2"/>
      <c r="D25" s="20"/>
      <c r="E25" s="20"/>
      <c r="F25" s="2"/>
      <c r="G25" s="2"/>
      <c r="H25" s="2"/>
      <c r="I25" s="2"/>
      <c r="K25" s="2"/>
      <c r="L25" s="2"/>
    </row>
    <row r="26" spans="1:12" ht="12.75">
      <c r="A26" s="6" t="s">
        <v>21</v>
      </c>
      <c r="B26" s="7"/>
      <c r="C26" s="7"/>
      <c r="D26" s="8"/>
      <c r="E26" s="8"/>
      <c r="F26" s="2"/>
      <c r="G26" s="2"/>
      <c r="H26" s="2"/>
      <c r="I26" s="2"/>
      <c r="K26" s="2"/>
      <c r="L26" s="2"/>
    </row>
    <row r="27" spans="1:12" ht="12.75">
      <c r="A27" s="75" t="s">
        <v>78</v>
      </c>
      <c r="B27" s="75"/>
      <c r="C27" s="75"/>
      <c r="D27" s="75"/>
      <c r="E27" s="75"/>
      <c r="F27" s="2"/>
      <c r="G27" s="2"/>
      <c r="H27" s="2"/>
      <c r="I27" s="2"/>
      <c r="K27" s="2"/>
      <c r="L27" s="2"/>
    </row>
    <row r="28" spans="1:12" ht="12.75">
      <c r="A28" s="76" t="s">
        <v>22</v>
      </c>
      <c r="B28" s="76"/>
      <c r="C28" s="76"/>
      <c r="D28" s="76"/>
      <c r="E28" s="76"/>
      <c r="F28" s="2"/>
      <c r="G28" s="2"/>
      <c r="H28" s="2"/>
      <c r="I28" s="2"/>
      <c r="K28" s="2"/>
      <c r="L28" s="2"/>
    </row>
    <row r="29" spans="1:12" ht="12.75">
      <c r="A29" s="7"/>
      <c r="B29" s="7"/>
      <c r="C29" s="7"/>
      <c r="D29" s="7"/>
      <c r="E29" s="7"/>
      <c r="F29" s="2"/>
      <c r="G29" s="2"/>
      <c r="H29" s="2"/>
      <c r="I29" s="2"/>
      <c r="K29" s="2"/>
      <c r="L29" s="2"/>
    </row>
    <row r="30" spans="1:12" ht="12.75">
      <c r="A30" s="7" t="s">
        <v>23</v>
      </c>
      <c r="B30" s="7"/>
      <c r="C30" s="7"/>
      <c r="D30" s="7"/>
      <c r="E30" s="7"/>
      <c r="F30" s="2"/>
      <c r="G30" s="2"/>
      <c r="H30" s="2"/>
      <c r="I30" s="2"/>
      <c r="K30" s="2"/>
      <c r="L30" s="2"/>
    </row>
    <row r="31" spans="1:12" ht="12.75">
      <c r="A31" s="7" t="s">
        <v>24</v>
      </c>
      <c r="B31" s="7"/>
      <c r="C31" s="7"/>
      <c r="D31" s="21">
        <v>5</v>
      </c>
      <c r="E31" s="12" t="s">
        <v>6</v>
      </c>
      <c r="F31" s="2"/>
      <c r="G31" s="2"/>
      <c r="H31" s="2"/>
      <c r="I31" s="2"/>
      <c r="K31" s="2"/>
      <c r="L31" s="2"/>
    </row>
    <row r="32" spans="1:12" ht="12.75">
      <c r="A32" s="7" t="s">
        <v>25</v>
      </c>
      <c r="B32" s="7"/>
      <c r="C32" s="7"/>
      <c r="D32" s="22">
        <v>16</v>
      </c>
      <c r="E32" s="12" t="s">
        <v>6</v>
      </c>
      <c r="F32" s="2"/>
      <c r="G32" s="2"/>
      <c r="H32" s="2"/>
      <c r="I32" s="2"/>
      <c r="K32" s="2"/>
      <c r="L32" s="2"/>
    </row>
    <row r="33" spans="1:12" ht="12.75">
      <c r="A33" s="7" t="s">
        <v>26</v>
      </c>
      <c r="B33" s="7"/>
      <c r="C33" s="7"/>
      <c r="D33" s="23">
        <v>7</v>
      </c>
      <c r="E33" s="12" t="s">
        <v>6</v>
      </c>
      <c r="F33" s="2"/>
      <c r="G33" s="2"/>
      <c r="H33" s="2"/>
      <c r="I33" s="2"/>
      <c r="K33" s="2"/>
      <c r="L33" s="2"/>
    </row>
    <row r="34" spans="1:12" ht="13.5" thickBot="1">
      <c r="A34" s="7" t="s">
        <v>27</v>
      </c>
      <c r="B34" s="7"/>
      <c r="C34" s="7"/>
      <c r="D34" s="24">
        <v>28</v>
      </c>
      <c r="E34" s="12" t="s">
        <v>6</v>
      </c>
      <c r="F34" s="2"/>
      <c r="G34" s="2"/>
      <c r="H34" s="2"/>
      <c r="I34" s="2"/>
      <c r="K34" s="2"/>
      <c r="L34" s="2"/>
    </row>
    <row r="35" spans="1:12" ht="13.5" thickTop="1">
      <c r="A35" s="7"/>
      <c r="B35" s="7"/>
      <c r="C35" s="7"/>
      <c r="D35" s="8"/>
      <c r="E35" s="8"/>
      <c r="F35" s="2"/>
      <c r="G35" s="2"/>
      <c r="H35" s="2"/>
      <c r="I35" s="2"/>
      <c r="K35" s="2"/>
      <c r="L35" s="2"/>
    </row>
    <row r="36" spans="1:12" ht="12.75">
      <c r="A36" s="7" t="s">
        <v>28</v>
      </c>
      <c r="B36" s="7"/>
      <c r="C36" s="7"/>
      <c r="D36" s="7"/>
      <c r="E36" s="7"/>
      <c r="F36" s="2"/>
      <c r="G36" s="2"/>
      <c r="H36" s="2"/>
      <c r="I36" s="2"/>
      <c r="K36" s="2"/>
      <c r="L36" s="2"/>
    </row>
    <row r="37" spans="1:12" ht="12.75">
      <c r="A37" s="7" t="s">
        <v>24</v>
      </c>
      <c r="B37" s="7"/>
      <c r="C37" s="7"/>
      <c r="D37" s="21">
        <v>3</v>
      </c>
      <c r="E37" s="12" t="s">
        <v>6</v>
      </c>
      <c r="F37" s="2"/>
      <c r="G37" s="2"/>
      <c r="H37" s="2"/>
      <c r="I37" s="2"/>
      <c r="K37" s="2"/>
      <c r="L37" s="2"/>
    </row>
    <row r="38" spans="1:12" ht="12.75">
      <c r="A38" s="7" t="s">
        <v>25</v>
      </c>
      <c r="B38" s="7"/>
      <c r="C38" s="7"/>
      <c r="D38" s="22">
        <v>24</v>
      </c>
      <c r="E38" s="12" t="s">
        <v>6</v>
      </c>
      <c r="F38" s="2"/>
      <c r="G38" s="2"/>
      <c r="H38" s="2"/>
      <c r="I38" s="2"/>
      <c r="K38" s="2"/>
      <c r="L38" s="2"/>
    </row>
    <row r="39" spans="1:12" ht="12.75">
      <c r="A39" s="7" t="s">
        <v>26</v>
      </c>
      <c r="B39" s="7"/>
      <c r="C39" s="7"/>
      <c r="D39" s="23">
        <v>10.5</v>
      </c>
      <c r="E39" s="12" t="s">
        <v>6</v>
      </c>
      <c r="F39" s="2"/>
      <c r="G39" s="2"/>
      <c r="H39" s="2"/>
      <c r="I39" s="2"/>
      <c r="K39" s="2"/>
      <c r="L39" s="2"/>
    </row>
    <row r="40" spans="1:12" ht="13.5" thickBot="1">
      <c r="A40" s="7" t="s">
        <v>29</v>
      </c>
      <c r="B40" s="7"/>
      <c r="C40" s="7"/>
      <c r="D40" s="24">
        <v>37.5</v>
      </c>
      <c r="E40" s="12" t="s">
        <v>6</v>
      </c>
      <c r="F40" s="2"/>
      <c r="G40" s="2"/>
      <c r="H40" s="2"/>
      <c r="I40" s="2"/>
      <c r="K40" s="2"/>
      <c r="L40" s="2"/>
    </row>
    <row r="41" spans="1:12" ht="13.5" thickTop="1">
      <c r="A41" s="7"/>
      <c r="B41" s="7"/>
      <c r="C41" s="7"/>
      <c r="D41" s="8"/>
      <c r="E41" s="8"/>
      <c r="F41" s="2"/>
      <c r="G41" s="2"/>
      <c r="H41" s="2"/>
      <c r="I41" s="2"/>
      <c r="K41" s="2"/>
      <c r="L41" s="2"/>
    </row>
    <row r="42" spans="1:12" ht="12.75">
      <c r="A42" s="25" t="s">
        <v>30</v>
      </c>
      <c r="B42" s="25"/>
      <c r="C42" s="26"/>
      <c r="D42" s="18"/>
      <c r="E42" s="18"/>
      <c r="F42" s="2"/>
      <c r="G42" s="2"/>
      <c r="H42" s="2"/>
      <c r="I42" s="2"/>
      <c r="K42" s="2"/>
      <c r="L42" s="2"/>
    </row>
    <row r="43" spans="1:12" ht="12.75">
      <c r="A43" s="26" t="s">
        <v>5</v>
      </c>
      <c r="B43" s="27">
        <v>40000</v>
      </c>
      <c r="C43" s="12" t="s">
        <v>6</v>
      </c>
      <c r="D43" s="7"/>
      <c r="E43" s="7"/>
      <c r="F43" s="2"/>
      <c r="G43" s="2"/>
      <c r="H43" s="2"/>
      <c r="I43" s="2"/>
      <c r="K43" s="2"/>
      <c r="L43" s="2"/>
    </row>
    <row r="44" spans="1:12" ht="12.75">
      <c r="A44" s="26" t="s">
        <v>7</v>
      </c>
      <c r="B44" s="28">
        <v>60000</v>
      </c>
      <c r="C44" s="12" t="s">
        <v>6</v>
      </c>
      <c r="D44" s="7"/>
      <c r="E44" s="7"/>
      <c r="F44" s="2"/>
      <c r="G44" s="2"/>
      <c r="H44" s="2"/>
      <c r="I44" s="2"/>
      <c r="K44" s="2"/>
      <c r="L44" s="2"/>
    </row>
    <row r="45" spans="1:12" ht="13.5" thickBot="1">
      <c r="A45" s="26" t="s">
        <v>31</v>
      </c>
      <c r="B45" s="29">
        <v>100000</v>
      </c>
      <c r="C45" s="12" t="s">
        <v>6</v>
      </c>
      <c r="D45" s="7"/>
      <c r="E45" s="7"/>
      <c r="F45" s="2"/>
      <c r="G45" s="2"/>
      <c r="H45" s="2"/>
      <c r="I45" s="2"/>
      <c r="K45" s="2"/>
      <c r="L45" s="2"/>
    </row>
    <row r="46" spans="1:12" ht="13.5" thickTop="1">
      <c r="A46" s="26"/>
      <c r="B46" s="30"/>
      <c r="C46" s="30"/>
      <c r="D46" s="7"/>
      <c r="E46" s="7"/>
      <c r="F46" s="2"/>
      <c r="G46" s="2"/>
      <c r="H46" s="2"/>
      <c r="I46" s="2"/>
      <c r="K46" s="2"/>
      <c r="L46" s="2"/>
    </row>
    <row r="47" spans="1:12" ht="12.75">
      <c r="A47" s="26" t="s">
        <v>32</v>
      </c>
      <c r="B47" s="31">
        <v>8</v>
      </c>
      <c r="C47" s="12" t="s">
        <v>6</v>
      </c>
      <c r="D47" s="7"/>
      <c r="E47" s="7"/>
      <c r="F47" s="2"/>
      <c r="G47" s="2"/>
      <c r="H47" s="2"/>
      <c r="I47" s="2"/>
      <c r="K47" s="2"/>
      <c r="L47" s="2"/>
    </row>
    <row r="48" spans="1:12" ht="12.75">
      <c r="A48" s="32" t="s">
        <v>33</v>
      </c>
      <c r="B48" s="33">
        <v>3.5</v>
      </c>
      <c r="C48" s="12" t="s">
        <v>6</v>
      </c>
      <c r="D48" s="7"/>
      <c r="E48" s="7"/>
      <c r="F48" s="2"/>
      <c r="G48" s="2"/>
      <c r="H48" s="2"/>
      <c r="I48" s="2"/>
      <c r="K48" s="2"/>
      <c r="L48" s="2"/>
    </row>
    <row r="49" spans="1:12" ht="12.75">
      <c r="A49" s="7"/>
      <c r="B49" s="7"/>
      <c r="C49" s="7"/>
      <c r="D49" s="7"/>
      <c r="E49" s="7"/>
      <c r="F49" s="2"/>
      <c r="G49" s="2"/>
      <c r="H49" s="2"/>
      <c r="I49" s="2"/>
      <c r="K49" s="2"/>
      <c r="L49" s="2"/>
    </row>
    <row r="50" spans="1:12" ht="12.75">
      <c r="A50" s="34"/>
      <c r="B50" s="35"/>
      <c r="C50" s="35"/>
      <c r="D50" s="36"/>
      <c r="E50" s="36"/>
      <c r="K50" s="2"/>
      <c r="L50" s="2"/>
    </row>
    <row r="51" spans="1:12" ht="12.75">
      <c r="A51" s="37" t="s">
        <v>34</v>
      </c>
      <c r="B51" s="38"/>
      <c r="C51" s="38"/>
      <c r="D51" s="10"/>
      <c r="E51" s="10"/>
      <c r="F51" s="39"/>
      <c r="G51" s="39"/>
      <c r="H51" s="39"/>
      <c r="I51" s="39"/>
      <c r="J51" s="39"/>
      <c r="K51" s="7"/>
      <c r="L51" s="2"/>
    </row>
    <row r="52" spans="1:12" ht="12.75">
      <c r="A52" s="9" t="s">
        <v>78</v>
      </c>
      <c r="B52" s="10"/>
      <c r="C52" s="10"/>
      <c r="D52" s="10"/>
      <c r="E52" s="10"/>
      <c r="F52" s="10"/>
      <c r="G52" s="10"/>
      <c r="H52" s="10"/>
      <c r="I52" s="10"/>
      <c r="J52" s="40"/>
      <c r="K52" s="7"/>
      <c r="L52" s="2"/>
    </row>
    <row r="53" spans="1:12" ht="12.75">
      <c r="A53" s="10" t="s">
        <v>35</v>
      </c>
      <c r="B53" s="10"/>
      <c r="C53" s="10"/>
      <c r="D53" s="10"/>
      <c r="E53" s="10"/>
      <c r="F53" s="10"/>
      <c r="G53" s="10"/>
      <c r="H53" s="10"/>
      <c r="I53" s="10"/>
      <c r="J53" s="40"/>
      <c r="K53" s="7"/>
      <c r="L53" s="2"/>
    </row>
    <row r="54" spans="1:12" ht="12.75">
      <c r="A54" s="10" t="s">
        <v>36</v>
      </c>
      <c r="B54" s="10"/>
      <c r="C54" s="10"/>
      <c r="D54" s="10"/>
      <c r="E54" s="10"/>
      <c r="F54" s="10"/>
      <c r="G54" s="10"/>
      <c r="H54" s="10"/>
      <c r="I54" s="10"/>
      <c r="J54" s="40"/>
      <c r="K54" s="7"/>
      <c r="L54" s="2"/>
    </row>
    <row r="55" spans="1:12" ht="12.75">
      <c r="A55" s="10"/>
      <c r="B55" s="10"/>
      <c r="C55" s="10"/>
      <c r="D55" s="10"/>
      <c r="E55" s="10"/>
      <c r="F55" s="10"/>
      <c r="G55" s="10"/>
      <c r="H55" s="10"/>
      <c r="I55" s="10"/>
      <c r="J55" s="40"/>
      <c r="K55" s="7"/>
      <c r="L55" s="2"/>
    </row>
    <row r="56" spans="1:12" ht="12.75">
      <c r="A56" s="7"/>
      <c r="B56" s="6"/>
      <c r="C56" s="6"/>
      <c r="D56" s="9" t="s">
        <v>37</v>
      </c>
      <c r="E56" s="9"/>
      <c r="F56" s="9"/>
      <c r="G56" s="9"/>
      <c r="H56" s="9" t="s">
        <v>38</v>
      </c>
      <c r="I56" s="9"/>
      <c r="J56" s="9"/>
      <c r="K56" s="7"/>
      <c r="L56" s="2"/>
    </row>
    <row r="57" spans="1:12" ht="12.75">
      <c r="A57" s="7"/>
      <c r="B57" s="41" t="s">
        <v>39</v>
      </c>
      <c r="C57" s="42"/>
      <c r="D57" s="41" t="s">
        <v>40</v>
      </c>
      <c r="E57" s="42"/>
      <c r="F57" s="41" t="s">
        <v>41</v>
      </c>
      <c r="G57" s="42"/>
      <c r="H57" s="41" t="s">
        <v>40</v>
      </c>
      <c r="I57" s="42"/>
      <c r="J57" s="41" t="s">
        <v>41</v>
      </c>
      <c r="K57" s="7"/>
      <c r="L57" s="2"/>
    </row>
    <row r="58" spans="1:12" ht="12.75">
      <c r="A58" s="7" t="s">
        <v>42</v>
      </c>
      <c r="B58" s="43">
        <v>160000</v>
      </c>
      <c r="C58" s="12" t="s">
        <v>6</v>
      </c>
      <c r="D58" s="44">
        <v>1</v>
      </c>
      <c r="E58" s="12" t="s">
        <v>6</v>
      </c>
      <c r="F58" s="45">
        <v>160000</v>
      </c>
      <c r="G58" s="12" t="s">
        <v>6</v>
      </c>
      <c r="H58" s="44">
        <v>0</v>
      </c>
      <c r="I58" s="12" t="s">
        <v>6</v>
      </c>
      <c r="J58" s="45">
        <v>0</v>
      </c>
      <c r="K58" s="12" t="s">
        <v>6</v>
      </c>
      <c r="L58" s="2"/>
    </row>
    <row r="59" spans="1:12" ht="12.75">
      <c r="A59" s="7" t="s">
        <v>9</v>
      </c>
      <c r="B59" s="13">
        <v>800000</v>
      </c>
      <c r="C59" s="12" t="s">
        <v>6</v>
      </c>
      <c r="D59" s="46">
        <v>0.75</v>
      </c>
      <c r="E59" s="12" t="s">
        <v>6</v>
      </c>
      <c r="F59" s="13">
        <v>600000</v>
      </c>
      <c r="G59" s="12" t="s">
        <v>6</v>
      </c>
      <c r="H59" s="46">
        <v>0.25</v>
      </c>
      <c r="I59" s="12" t="s">
        <v>6</v>
      </c>
      <c r="J59" s="13">
        <v>200000</v>
      </c>
      <c r="K59" s="12" t="s">
        <v>6</v>
      </c>
      <c r="L59" s="2"/>
    </row>
    <row r="60" spans="1:12" ht="12.75">
      <c r="A60" s="7" t="s">
        <v>10</v>
      </c>
      <c r="B60" s="7"/>
      <c r="C60" s="18"/>
      <c r="D60" s="47"/>
      <c r="E60" s="48"/>
      <c r="F60" s="49"/>
      <c r="G60" s="50"/>
      <c r="H60" s="47"/>
      <c r="I60" s="48"/>
      <c r="J60" s="49"/>
      <c r="K60" s="7"/>
      <c r="L60" s="2"/>
    </row>
    <row r="61" spans="1:12" ht="12.75">
      <c r="A61" s="7" t="s">
        <v>11</v>
      </c>
      <c r="B61" s="11">
        <v>24000</v>
      </c>
      <c r="C61" s="12" t="s">
        <v>6</v>
      </c>
      <c r="D61" s="51">
        <v>0.75</v>
      </c>
      <c r="E61" s="12" t="s">
        <v>6</v>
      </c>
      <c r="F61" s="52">
        <v>18000</v>
      </c>
      <c r="G61" s="12" t="s">
        <v>6</v>
      </c>
      <c r="H61" s="51">
        <v>0.25</v>
      </c>
      <c r="I61" s="12" t="s">
        <v>6</v>
      </c>
      <c r="J61" s="52">
        <v>6000</v>
      </c>
      <c r="K61" s="12" t="s">
        <v>6</v>
      </c>
      <c r="L61" s="2"/>
    </row>
    <row r="62" spans="1:12" ht="12.75">
      <c r="A62" s="7" t="s">
        <v>12</v>
      </c>
      <c r="B62" s="11">
        <v>5000</v>
      </c>
      <c r="C62" s="12" t="s">
        <v>6</v>
      </c>
      <c r="D62" s="46">
        <v>0.8</v>
      </c>
      <c r="E62" s="12" t="s">
        <v>6</v>
      </c>
      <c r="F62" s="14">
        <v>4000</v>
      </c>
      <c r="G62" s="12" t="s">
        <v>6</v>
      </c>
      <c r="H62" s="46">
        <v>0.2</v>
      </c>
      <c r="I62" s="12" t="s">
        <v>6</v>
      </c>
      <c r="J62" s="14">
        <v>1000</v>
      </c>
      <c r="K62" s="12" t="s">
        <v>6</v>
      </c>
      <c r="L62" s="2"/>
    </row>
    <row r="63" spans="1:12" ht="12.75">
      <c r="A63" s="7" t="s">
        <v>13</v>
      </c>
      <c r="B63" s="11">
        <v>31000</v>
      </c>
      <c r="C63" s="12" t="s">
        <v>6</v>
      </c>
      <c r="D63" s="47"/>
      <c r="E63" s="48"/>
      <c r="F63" s="16">
        <v>20000</v>
      </c>
      <c r="G63" s="12" t="s">
        <v>6</v>
      </c>
      <c r="H63" s="47"/>
      <c r="I63" s="48"/>
      <c r="J63" s="16">
        <v>11000</v>
      </c>
      <c r="K63" s="12" t="s">
        <v>6</v>
      </c>
      <c r="L63" s="2"/>
    </row>
    <row r="64" spans="1:12" ht="12.75">
      <c r="A64" s="7" t="s">
        <v>14</v>
      </c>
      <c r="B64" s="11">
        <v>180000</v>
      </c>
      <c r="C64" s="12" t="s">
        <v>6</v>
      </c>
      <c r="D64" s="47"/>
      <c r="E64" s="48"/>
      <c r="F64" s="16">
        <v>160000</v>
      </c>
      <c r="G64" s="12" t="s">
        <v>6</v>
      </c>
      <c r="H64" s="47"/>
      <c r="I64" s="48"/>
      <c r="J64" s="16">
        <v>20000</v>
      </c>
      <c r="K64" s="12" t="s">
        <v>6</v>
      </c>
      <c r="L64" s="2"/>
    </row>
    <row r="65" spans="1:12" ht="12.75">
      <c r="A65" s="7" t="s">
        <v>15</v>
      </c>
      <c r="B65" s="11">
        <v>75000</v>
      </c>
      <c r="C65" s="12" t="s">
        <v>6</v>
      </c>
      <c r="D65" s="47"/>
      <c r="E65" s="48"/>
      <c r="F65" s="16">
        <v>5000</v>
      </c>
      <c r="G65" s="12" t="s">
        <v>6</v>
      </c>
      <c r="H65" s="47"/>
      <c r="I65" s="48"/>
      <c r="J65" s="16">
        <v>70000</v>
      </c>
      <c r="K65" s="12" t="s">
        <v>6</v>
      </c>
      <c r="L65" s="2"/>
    </row>
    <row r="66" spans="1:12" ht="12.75">
      <c r="A66" s="7" t="s">
        <v>16</v>
      </c>
      <c r="B66" s="11">
        <v>10000</v>
      </c>
      <c r="C66" s="12" t="s">
        <v>6</v>
      </c>
      <c r="D66" s="46">
        <v>0.8</v>
      </c>
      <c r="E66" s="12" t="s">
        <v>6</v>
      </c>
      <c r="F66" s="14">
        <v>8000</v>
      </c>
      <c r="G66" s="12" t="s">
        <v>6</v>
      </c>
      <c r="H66" s="46">
        <v>0.2</v>
      </c>
      <c r="I66" s="12" t="s">
        <v>6</v>
      </c>
      <c r="J66" s="14">
        <v>2000</v>
      </c>
      <c r="K66" s="12" t="s">
        <v>6</v>
      </c>
      <c r="L66" s="2"/>
    </row>
    <row r="67" spans="1:12" ht="12.75">
      <c r="A67" s="7" t="s">
        <v>17</v>
      </c>
      <c r="B67" s="11">
        <v>10000</v>
      </c>
      <c r="C67" s="12" t="s">
        <v>6</v>
      </c>
      <c r="D67" s="53">
        <v>0.5</v>
      </c>
      <c r="E67" s="12" t="s">
        <v>6</v>
      </c>
      <c r="F67" s="14">
        <v>5000</v>
      </c>
      <c r="G67" s="12" t="s">
        <v>6</v>
      </c>
      <c r="H67" s="53">
        <v>0.5</v>
      </c>
      <c r="I67" s="12" t="s">
        <v>6</v>
      </c>
      <c r="J67" s="14">
        <v>5000</v>
      </c>
      <c r="K67" s="12" t="s">
        <v>6</v>
      </c>
      <c r="L67" s="2"/>
    </row>
    <row r="68" spans="1:12" ht="12.75">
      <c r="A68" s="7" t="s">
        <v>18</v>
      </c>
      <c r="B68" s="11">
        <v>15000</v>
      </c>
      <c r="C68" s="12" t="s">
        <v>6</v>
      </c>
      <c r="D68" s="46">
        <v>0.8</v>
      </c>
      <c r="E68" s="12" t="s">
        <v>6</v>
      </c>
      <c r="F68" s="13">
        <v>12000</v>
      </c>
      <c r="G68" s="12" t="s">
        <v>6</v>
      </c>
      <c r="H68" s="46">
        <v>0.2</v>
      </c>
      <c r="I68" s="12" t="s">
        <v>6</v>
      </c>
      <c r="J68" s="13">
        <v>3000</v>
      </c>
      <c r="K68" s="12" t="s">
        <v>6</v>
      </c>
      <c r="L68" s="2"/>
    </row>
    <row r="69" spans="1:12" ht="12.75">
      <c r="A69" s="7" t="s">
        <v>19</v>
      </c>
      <c r="B69" s="54">
        <v>350000</v>
      </c>
      <c r="C69" s="12" t="s">
        <v>6</v>
      </c>
      <c r="D69" s="7"/>
      <c r="E69" s="7"/>
      <c r="F69" s="54">
        <v>232000</v>
      </c>
      <c r="G69" s="12" t="s">
        <v>6</v>
      </c>
      <c r="H69" s="47"/>
      <c r="I69" s="47"/>
      <c r="J69" s="54">
        <v>118000</v>
      </c>
      <c r="K69" s="12" t="s">
        <v>6</v>
      </c>
      <c r="L69" s="2"/>
    </row>
    <row r="70" spans="1:12" ht="13.5" thickBot="1">
      <c r="A70" s="7" t="s">
        <v>43</v>
      </c>
      <c r="B70" s="55">
        <v>1310000</v>
      </c>
      <c r="C70" s="12" t="s">
        <v>6</v>
      </c>
      <c r="D70" s="7"/>
      <c r="E70" s="7"/>
      <c r="F70" s="55">
        <v>992000</v>
      </c>
      <c r="G70" s="12" t="s">
        <v>6</v>
      </c>
      <c r="H70" s="47"/>
      <c r="I70" s="47"/>
      <c r="J70" s="55">
        <v>318000</v>
      </c>
      <c r="K70" s="12" t="s">
        <v>6</v>
      </c>
      <c r="L70" s="2"/>
    </row>
    <row r="71" spans="1:12" ht="13.5" thickTop="1">
      <c r="A71" s="7"/>
      <c r="B71" s="8"/>
      <c r="C71" s="8"/>
      <c r="D71" s="7"/>
      <c r="E71" s="7"/>
      <c r="F71" s="8"/>
      <c r="G71" s="8"/>
      <c r="H71" s="7"/>
      <c r="I71" s="7"/>
      <c r="J71" s="8"/>
      <c r="K71" s="7"/>
      <c r="L71" s="2"/>
    </row>
    <row r="72" spans="4:12" ht="12.75">
      <c r="D72" s="36"/>
      <c r="E72" s="36"/>
      <c r="K72" s="2"/>
      <c r="L72" s="2"/>
    </row>
    <row r="73" spans="1:12" ht="12.75">
      <c r="A73" s="56" t="s">
        <v>44</v>
      </c>
      <c r="B73" s="39"/>
      <c r="C73" s="39"/>
      <c r="D73" s="10"/>
      <c r="E73" s="10"/>
      <c r="F73" s="39"/>
      <c r="G73" s="39"/>
      <c r="H73" s="39"/>
      <c r="I73" s="39"/>
      <c r="J73" s="39"/>
      <c r="K73" s="7"/>
      <c r="L73" s="2"/>
    </row>
    <row r="74" spans="1:12" ht="12.75">
      <c r="A74" s="9" t="s">
        <v>78</v>
      </c>
      <c r="B74" s="10"/>
      <c r="C74" s="10"/>
      <c r="D74" s="10"/>
      <c r="E74" s="10"/>
      <c r="F74" s="10"/>
      <c r="G74" s="10"/>
      <c r="H74" s="10"/>
      <c r="I74" s="10"/>
      <c r="J74" s="40"/>
      <c r="K74" s="18"/>
      <c r="L74" s="2"/>
    </row>
    <row r="75" spans="1:12" ht="12.75">
      <c r="A75" s="10" t="s">
        <v>45</v>
      </c>
      <c r="B75" s="10"/>
      <c r="C75" s="10"/>
      <c r="D75" s="10"/>
      <c r="E75" s="10"/>
      <c r="F75" s="10"/>
      <c r="G75" s="10"/>
      <c r="H75" s="10"/>
      <c r="I75" s="10"/>
      <c r="J75" s="40"/>
      <c r="K75" s="18"/>
      <c r="L75" s="2"/>
    </row>
    <row r="76" spans="1:12" ht="12.75">
      <c r="A76" s="7"/>
      <c r="B76" s="7"/>
      <c r="C76" s="7"/>
      <c r="D76" s="7"/>
      <c r="E76" s="7"/>
      <c r="F76" s="7"/>
      <c r="G76" s="7"/>
      <c r="H76" s="7"/>
      <c r="I76" s="7"/>
      <c r="J76" s="39"/>
      <c r="K76" s="18"/>
      <c r="L76" s="2"/>
    </row>
    <row r="77" spans="1:12" ht="12.75">
      <c r="A77" s="6" t="s">
        <v>46</v>
      </c>
      <c r="B77" s="7"/>
      <c r="C77" s="7"/>
      <c r="D77" s="7"/>
      <c r="E77" s="7"/>
      <c r="F77" s="6" t="s">
        <v>47</v>
      </c>
      <c r="G77" s="6"/>
      <c r="H77" s="7"/>
      <c r="I77" s="7"/>
      <c r="J77" s="39"/>
      <c r="K77" s="18"/>
      <c r="L77" s="2"/>
    </row>
    <row r="78" spans="1:12" ht="12.75">
      <c r="A78" s="7" t="s">
        <v>48</v>
      </c>
      <c r="B78" s="54">
        <v>992000</v>
      </c>
      <c r="C78" s="12" t="s">
        <v>6</v>
      </c>
      <c r="D78" s="7"/>
      <c r="E78" s="7"/>
      <c r="F78" s="7" t="s">
        <v>48</v>
      </c>
      <c r="G78" s="7"/>
      <c r="H78" s="7"/>
      <c r="I78" s="7"/>
      <c r="J78" s="52">
        <v>318000</v>
      </c>
      <c r="K78" s="12" t="s">
        <v>6</v>
      </c>
      <c r="L78" s="2"/>
    </row>
    <row r="79" spans="1:12" ht="12.75">
      <c r="A79" s="7" t="s">
        <v>49</v>
      </c>
      <c r="B79" s="16">
        <v>160000</v>
      </c>
      <c r="C79" s="12" t="s">
        <v>6</v>
      </c>
      <c r="D79" s="7"/>
      <c r="E79" s="7"/>
      <c r="F79" s="7" t="s">
        <v>50</v>
      </c>
      <c r="G79" s="7"/>
      <c r="H79" s="7"/>
      <c r="I79" s="7"/>
      <c r="J79" s="57">
        <v>200000</v>
      </c>
      <c r="K79" s="12" t="s">
        <v>6</v>
      </c>
      <c r="L79" s="2"/>
    </row>
    <row r="80" spans="1:12" ht="13.5" thickBot="1">
      <c r="A80" s="7" t="s">
        <v>50</v>
      </c>
      <c r="B80" s="16">
        <v>600000</v>
      </c>
      <c r="C80" s="12" t="s">
        <v>6</v>
      </c>
      <c r="D80" s="7"/>
      <c r="E80" s="7"/>
      <c r="F80" s="7" t="s">
        <v>51</v>
      </c>
      <c r="G80" s="7"/>
      <c r="H80" s="7"/>
      <c r="I80" s="7"/>
      <c r="J80" s="55">
        <v>118000</v>
      </c>
      <c r="K80" s="12" t="s">
        <v>6</v>
      </c>
      <c r="L80" s="2"/>
    </row>
    <row r="81" spans="1:12" ht="14.25" thickBot="1" thickTop="1">
      <c r="A81" s="7" t="s">
        <v>52</v>
      </c>
      <c r="B81" s="55">
        <v>232000</v>
      </c>
      <c r="C81" s="12" t="s">
        <v>6</v>
      </c>
      <c r="D81" s="7"/>
      <c r="E81" s="7"/>
      <c r="F81" s="7"/>
      <c r="G81" s="7"/>
      <c r="H81" s="7"/>
      <c r="I81" s="7"/>
      <c r="J81" s="7"/>
      <c r="K81" s="18"/>
      <c r="L81" s="2"/>
    </row>
    <row r="82" spans="1:12" ht="13.5" thickTop="1">
      <c r="A82" s="7"/>
      <c r="B82" s="7"/>
      <c r="C82" s="18"/>
      <c r="D82" s="7"/>
      <c r="E82" s="7"/>
      <c r="F82" s="7"/>
      <c r="G82" s="7"/>
      <c r="H82" s="7"/>
      <c r="I82" s="7"/>
      <c r="J82" s="7"/>
      <c r="K82" s="18"/>
      <c r="L82" s="2"/>
    </row>
    <row r="83" spans="1:12" ht="12.75">
      <c r="A83" s="58" t="s">
        <v>53</v>
      </c>
      <c r="B83" s="7"/>
      <c r="C83" s="18"/>
      <c r="D83" s="7"/>
      <c r="E83" s="7"/>
      <c r="F83" s="58" t="s">
        <v>54</v>
      </c>
      <c r="G83" s="58"/>
      <c r="H83" s="7"/>
      <c r="I83" s="7"/>
      <c r="J83" s="7"/>
      <c r="K83" s="18"/>
      <c r="L83" s="2"/>
    </row>
    <row r="84" spans="1:12" ht="12.75">
      <c r="A84" s="7" t="s">
        <v>55</v>
      </c>
      <c r="B84" s="59">
        <v>88000</v>
      </c>
      <c r="C84" s="12" t="s">
        <v>6</v>
      </c>
      <c r="D84" s="7"/>
      <c r="E84" s="7"/>
      <c r="F84" s="7" t="s">
        <v>55</v>
      </c>
      <c r="G84" s="7"/>
      <c r="H84" s="7"/>
      <c r="I84" s="7"/>
      <c r="J84" s="59">
        <v>1000</v>
      </c>
      <c r="K84" s="12" t="s">
        <v>6</v>
      </c>
      <c r="L84" s="2"/>
    </row>
    <row r="85" spans="1:12" ht="12.75">
      <c r="A85" s="7" t="s">
        <v>56</v>
      </c>
      <c r="B85" s="14">
        <v>120000</v>
      </c>
      <c r="C85" s="12" t="s">
        <v>6</v>
      </c>
      <c r="D85" s="7"/>
      <c r="E85" s="7"/>
      <c r="F85" s="7" t="s">
        <v>56</v>
      </c>
      <c r="G85" s="7"/>
      <c r="H85" s="7"/>
      <c r="I85" s="7"/>
      <c r="J85" s="14">
        <v>272</v>
      </c>
      <c r="K85" s="12" t="s">
        <v>6</v>
      </c>
      <c r="L85" s="2"/>
    </row>
    <row r="86" spans="1:12" ht="13.5" thickBot="1">
      <c r="A86" s="7" t="s">
        <v>57</v>
      </c>
      <c r="B86" s="60">
        <v>208000</v>
      </c>
      <c r="C86" s="12" t="s">
        <v>6</v>
      </c>
      <c r="D86" s="7"/>
      <c r="E86" s="7"/>
      <c r="F86" s="7" t="s">
        <v>58</v>
      </c>
      <c r="G86" s="7"/>
      <c r="H86" s="7"/>
      <c r="I86" s="7"/>
      <c r="J86" s="60">
        <v>1272</v>
      </c>
      <c r="K86" s="12" t="s">
        <v>6</v>
      </c>
      <c r="L86" s="2"/>
    </row>
    <row r="87" spans="1:12" ht="13.5" thickTop="1">
      <c r="A87" s="7" t="s">
        <v>59</v>
      </c>
      <c r="B87" s="61">
        <v>1.12</v>
      </c>
      <c r="C87" s="12" t="s">
        <v>6</v>
      </c>
      <c r="D87" s="7"/>
      <c r="E87" s="7"/>
      <c r="F87" s="7" t="s">
        <v>60</v>
      </c>
      <c r="G87" s="7"/>
      <c r="H87" s="7"/>
      <c r="I87" s="7"/>
      <c r="J87" s="61">
        <v>92.77</v>
      </c>
      <c r="K87" s="12" t="s">
        <v>6</v>
      </c>
      <c r="L87" s="2"/>
    </row>
    <row r="88" spans="1:12" ht="12.75">
      <c r="A88" s="7"/>
      <c r="B88" s="7"/>
      <c r="C88" s="18"/>
      <c r="D88" s="7"/>
      <c r="E88" s="7"/>
      <c r="F88" s="7"/>
      <c r="G88" s="7"/>
      <c r="H88" s="7"/>
      <c r="I88" s="7"/>
      <c r="J88" s="7"/>
      <c r="K88" s="18"/>
      <c r="L88" s="2"/>
    </row>
    <row r="89" spans="1:12" ht="12.75">
      <c r="A89" s="58" t="s">
        <v>61</v>
      </c>
      <c r="B89" s="7"/>
      <c r="C89" s="18"/>
      <c r="D89" s="7"/>
      <c r="E89" s="7"/>
      <c r="F89" s="58" t="s">
        <v>62</v>
      </c>
      <c r="G89" s="58"/>
      <c r="H89" s="7"/>
      <c r="I89" s="7"/>
      <c r="J89" s="7"/>
      <c r="K89" s="18"/>
      <c r="L89" s="2"/>
    </row>
    <row r="90" spans="1:12" ht="12.75">
      <c r="A90" s="7" t="s">
        <v>55</v>
      </c>
      <c r="B90" s="62">
        <v>4.93</v>
      </c>
      <c r="C90" s="12" t="s">
        <v>6</v>
      </c>
      <c r="D90" s="7"/>
      <c r="E90" s="7"/>
      <c r="F90" s="7" t="s">
        <v>55</v>
      </c>
      <c r="G90" s="7"/>
      <c r="H90" s="7"/>
      <c r="I90" s="7"/>
      <c r="J90" s="63">
        <v>4.64</v>
      </c>
      <c r="K90" s="12" t="s">
        <v>6</v>
      </c>
      <c r="L90" s="2"/>
    </row>
    <row r="91" spans="1:12" ht="12.75">
      <c r="A91" s="7" t="s">
        <v>56</v>
      </c>
      <c r="B91" s="64">
        <v>6.72</v>
      </c>
      <c r="C91" s="12" t="s">
        <v>6</v>
      </c>
      <c r="D91" s="7"/>
      <c r="E91" s="7"/>
      <c r="F91" s="7" t="s">
        <v>56</v>
      </c>
      <c r="G91" s="7"/>
      <c r="H91" s="7"/>
      <c r="I91" s="7"/>
      <c r="J91" s="61">
        <v>1.26</v>
      </c>
      <c r="K91" s="12" t="s">
        <v>6</v>
      </c>
      <c r="L91" s="2"/>
    </row>
    <row r="92" spans="1:12" ht="12.75">
      <c r="A92" s="7"/>
      <c r="B92" s="7"/>
      <c r="C92" s="18"/>
      <c r="D92" s="7"/>
      <c r="E92" s="7"/>
      <c r="F92" s="7"/>
      <c r="G92" s="7"/>
      <c r="H92" s="7"/>
      <c r="I92" s="7"/>
      <c r="J92" s="39"/>
      <c r="K92" s="18"/>
      <c r="L92" s="2"/>
    </row>
    <row r="93" spans="1:12" ht="12.75">
      <c r="A93" s="58" t="s">
        <v>63</v>
      </c>
      <c r="B93" s="7"/>
      <c r="C93" s="18"/>
      <c r="D93" s="7"/>
      <c r="E93" s="7"/>
      <c r="F93" s="65" t="s">
        <v>64</v>
      </c>
      <c r="G93" s="65"/>
      <c r="H93" s="7"/>
      <c r="I93" s="7"/>
      <c r="J93" s="39"/>
      <c r="K93" s="18"/>
      <c r="L93" s="2"/>
    </row>
    <row r="94" spans="1:12" ht="12.75">
      <c r="A94" s="7" t="s">
        <v>24</v>
      </c>
      <c r="B94" s="61">
        <v>5</v>
      </c>
      <c r="C94" s="12" t="s">
        <v>6</v>
      </c>
      <c r="D94" s="7"/>
      <c r="E94" s="7"/>
      <c r="F94" s="7" t="s">
        <v>24</v>
      </c>
      <c r="G94" s="7"/>
      <c r="H94" s="7"/>
      <c r="I94" s="7"/>
      <c r="J94" s="61">
        <v>3</v>
      </c>
      <c r="K94" s="12" t="s">
        <v>6</v>
      </c>
      <c r="L94" s="2"/>
    </row>
    <row r="95" spans="1:12" ht="12.75">
      <c r="A95" s="7" t="s">
        <v>65</v>
      </c>
      <c r="B95" s="69">
        <v>16</v>
      </c>
      <c r="C95" s="12" t="s">
        <v>6</v>
      </c>
      <c r="D95" s="7"/>
      <c r="E95" s="7"/>
      <c r="F95" s="7" t="s">
        <v>65</v>
      </c>
      <c r="G95" s="7"/>
      <c r="H95" s="7"/>
      <c r="I95" s="7"/>
      <c r="J95" s="70">
        <v>24</v>
      </c>
      <c r="K95" s="12" t="s">
        <v>6</v>
      </c>
      <c r="L95" s="2"/>
    </row>
    <row r="96" spans="1:12" ht="12.75">
      <c r="A96" s="7" t="s">
        <v>66</v>
      </c>
      <c r="B96" s="22">
        <v>4.93</v>
      </c>
      <c r="C96" s="12" t="s">
        <v>6</v>
      </c>
      <c r="D96" s="7"/>
      <c r="E96" s="7"/>
      <c r="F96" s="7" t="s">
        <v>66</v>
      </c>
      <c r="G96" s="7"/>
      <c r="H96" s="7"/>
      <c r="I96" s="7"/>
      <c r="J96" s="22">
        <v>6.72</v>
      </c>
      <c r="K96" s="12" t="s">
        <v>6</v>
      </c>
      <c r="L96" s="2"/>
    </row>
    <row r="97" spans="1:12" ht="12.75">
      <c r="A97" s="7" t="s">
        <v>67</v>
      </c>
      <c r="B97" s="23">
        <v>4.64</v>
      </c>
      <c r="C97" s="12" t="s">
        <v>6</v>
      </c>
      <c r="D97" s="7"/>
      <c r="E97" s="7"/>
      <c r="F97" s="7" t="s">
        <v>67</v>
      </c>
      <c r="G97" s="7"/>
      <c r="H97" s="7"/>
      <c r="I97" s="7"/>
      <c r="J97" s="23">
        <v>1.26</v>
      </c>
      <c r="K97" s="12" t="s">
        <v>6</v>
      </c>
      <c r="L97" s="2"/>
    </row>
    <row r="98" spans="1:12" ht="13.5" thickBot="1">
      <c r="A98" s="7" t="s">
        <v>68</v>
      </c>
      <c r="B98" s="66">
        <v>30.57</v>
      </c>
      <c r="C98" s="12" t="s">
        <v>6</v>
      </c>
      <c r="D98" s="7"/>
      <c r="E98" s="7"/>
      <c r="F98" s="7" t="s">
        <v>69</v>
      </c>
      <c r="G98" s="7"/>
      <c r="H98" s="7"/>
      <c r="I98" s="7"/>
      <c r="J98" s="66">
        <v>34.98</v>
      </c>
      <c r="K98" s="12" t="s">
        <v>6</v>
      </c>
      <c r="L98" s="2"/>
    </row>
    <row r="99" spans="1:12" ht="13.5" thickTop="1">
      <c r="A99" s="7"/>
      <c r="B99" s="8"/>
      <c r="C99" s="8"/>
      <c r="D99" s="7"/>
      <c r="E99" s="7"/>
      <c r="F99" s="7"/>
      <c r="G99" s="7"/>
      <c r="H99" s="7"/>
      <c r="I99" s="7"/>
      <c r="J99" s="8"/>
      <c r="K99" s="7"/>
      <c r="L99" s="2"/>
    </row>
    <row r="100" spans="1:12" ht="12.75">
      <c r="A100" s="2"/>
      <c r="B100" s="2"/>
      <c r="C100" s="2"/>
      <c r="D100" s="2"/>
      <c r="E100" s="2"/>
      <c r="F100" s="2"/>
      <c r="G100" s="2"/>
      <c r="H100" s="2"/>
      <c r="I100" s="2"/>
      <c r="J100" s="2"/>
      <c r="K100" s="2"/>
      <c r="L100" s="2"/>
    </row>
    <row r="101" spans="1:12" ht="12.75">
      <c r="A101" s="42" t="s">
        <v>70</v>
      </c>
      <c r="B101" s="18"/>
      <c r="C101" s="18"/>
      <c r="D101" s="18"/>
      <c r="E101" s="18"/>
      <c r="F101" s="67"/>
      <c r="G101" s="67"/>
      <c r="H101" s="2"/>
      <c r="I101" s="2"/>
      <c r="J101" s="2"/>
      <c r="K101" s="2"/>
      <c r="L101" s="2"/>
    </row>
    <row r="102" spans="1:12" ht="12.75">
      <c r="A102" s="42" t="s">
        <v>71</v>
      </c>
      <c r="B102" s="18"/>
      <c r="C102" s="18"/>
      <c r="D102" s="18"/>
      <c r="E102" s="18"/>
      <c r="F102" s="67"/>
      <c r="G102" s="67"/>
      <c r="H102" s="2"/>
      <c r="I102" s="2"/>
      <c r="J102" s="2"/>
      <c r="K102" s="2"/>
      <c r="L102" s="2"/>
    </row>
    <row r="103" spans="1:12" ht="12.75">
      <c r="A103" s="42" t="s">
        <v>72</v>
      </c>
      <c r="B103" s="18"/>
      <c r="C103" s="18"/>
      <c r="D103" s="18"/>
      <c r="E103" s="18"/>
      <c r="F103" s="67"/>
      <c r="G103" s="67"/>
      <c r="H103" s="2"/>
      <c r="I103" s="2"/>
      <c r="J103" s="2"/>
      <c r="K103" s="2"/>
      <c r="L103" s="2"/>
    </row>
    <row r="104" spans="1:12" ht="12.75" customHeight="1">
      <c r="A104" s="71" t="s">
        <v>77</v>
      </c>
      <c r="B104" s="71"/>
      <c r="C104" s="71"/>
      <c r="D104" s="71"/>
      <c r="E104" s="71"/>
      <c r="F104" s="71"/>
      <c r="G104" s="72"/>
      <c r="H104" s="2"/>
      <c r="I104" s="2"/>
      <c r="J104" s="2"/>
      <c r="K104" s="2"/>
      <c r="L104" s="2"/>
    </row>
    <row r="105" spans="1:12" ht="12.75">
      <c r="A105" s="72"/>
      <c r="B105" s="72"/>
      <c r="C105" s="72"/>
      <c r="D105" s="72"/>
      <c r="E105" s="72"/>
      <c r="F105" s="72"/>
      <c r="G105" s="72"/>
      <c r="H105" s="2"/>
      <c r="I105" s="2"/>
      <c r="J105" s="2"/>
      <c r="K105" s="2"/>
      <c r="L105" s="2"/>
    </row>
    <row r="106" spans="1:12" ht="12.75">
      <c r="A106" s="72"/>
      <c r="B106" s="72"/>
      <c r="C106" s="72"/>
      <c r="D106" s="72"/>
      <c r="E106" s="72"/>
      <c r="F106" s="72"/>
      <c r="G106" s="72"/>
      <c r="H106" s="2"/>
      <c r="I106" s="2"/>
      <c r="J106" s="2"/>
      <c r="K106" s="2"/>
      <c r="L106" s="2"/>
    </row>
    <row r="107" spans="1:12" ht="12.75">
      <c r="A107" s="72"/>
      <c r="B107" s="72"/>
      <c r="C107" s="72"/>
      <c r="D107" s="72"/>
      <c r="E107" s="72"/>
      <c r="F107" s="72"/>
      <c r="G107" s="72"/>
      <c r="H107" s="2"/>
      <c r="I107" s="2"/>
      <c r="J107" s="2"/>
      <c r="K107" s="2"/>
      <c r="L107" s="2"/>
    </row>
    <row r="108" spans="1:12" ht="12.75">
      <c r="A108" s="72"/>
      <c r="B108" s="72"/>
      <c r="C108" s="72"/>
      <c r="D108" s="72"/>
      <c r="E108" s="72"/>
      <c r="F108" s="72"/>
      <c r="G108" s="72"/>
      <c r="H108" s="2"/>
      <c r="I108" s="2"/>
      <c r="J108" s="2"/>
      <c r="K108" s="2"/>
      <c r="L108" s="2"/>
    </row>
    <row r="109" spans="1:12" ht="12.75">
      <c r="A109" s="72"/>
      <c r="B109" s="72"/>
      <c r="C109" s="72"/>
      <c r="D109" s="72"/>
      <c r="E109" s="72"/>
      <c r="F109" s="72"/>
      <c r="G109" s="72"/>
      <c r="H109" s="2"/>
      <c r="I109" s="2"/>
      <c r="J109" s="2"/>
      <c r="K109" s="2"/>
      <c r="L109" s="2"/>
    </row>
    <row r="110" spans="1:12" ht="12.75">
      <c r="A110" s="72"/>
      <c r="B110" s="72"/>
      <c r="C110" s="72"/>
      <c r="D110" s="72"/>
      <c r="E110" s="72"/>
      <c r="F110" s="72"/>
      <c r="G110" s="72"/>
      <c r="H110" s="2"/>
      <c r="I110" s="2"/>
      <c r="J110" s="2"/>
      <c r="K110" s="2"/>
      <c r="L110" s="2"/>
    </row>
    <row r="111" spans="1:12" ht="12.75">
      <c r="A111" s="72"/>
      <c r="B111" s="72"/>
      <c r="C111" s="72"/>
      <c r="D111" s="72"/>
      <c r="E111" s="72"/>
      <c r="F111" s="72"/>
      <c r="G111" s="72"/>
      <c r="H111" s="2"/>
      <c r="I111" s="2"/>
      <c r="J111" s="2"/>
      <c r="K111" s="2"/>
      <c r="L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sheetData>
  <sheetProtection password="C662" sheet="1" objects="1" scenarios="1"/>
  <mergeCells count="5">
    <mergeCell ref="A104:G111"/>
    <mergeCell ref="D1:G1"/>
    <mergeCell ref="D2:G2"/>
    <mergeCell ref="A27:E27"/>
    <mergeCell ref="A28:E28"/>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Hofstra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sivakumar.m</cp:lastModifiedBy>
  <dcterms:created xsi:type="dcterms:W3CDTF">2008-05-15T21:14:25Z</dcterms:created>
  <dcterms:modified xsi:type="dcterms:W3CDTF">2010-09-16T18:02:56Z</dcterms:modified>
  <cp:category/>
  <cp:version/>
  <cp:contentType/>
  <cp:contentStatus/>
</cp:coreProperties>
</file>