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0"/>
  </bookViews>
  <sheets>
    <sheet name="Layout" sheetId="1" r:id="rId1"/>
    <sheet name="Layout_Evaluation" sheetId="2" r:id="rId2"/>
  </sheets>
  <definedNames/>
  <calcPr fullCalcOnLoad="1"/>
</workbook>
</file>

<file path=xl/sharedStrings.xml><?xml version="1.0" encoding="utf-8"?>
<sst xmlns="http://schemas.openxmlformats.org/spreadsheetml/2006/main" count="46" uniqueCount="29">
  <si>
    <t>A</t>
  </si>
  <si>
    <t>B</t>
  </si>
  <si>
    <t>C</t>
  </si>
  <si>
    <t>D</t>
  </si>
  <si>
    <t>E</t>
  </si>
  <si>
    <t>F</t>
  </si>
  <si>
    <t>Flow Data</t>
  </si>
  <si>
    <t>G</t>
  </si>
  <si>
    <t>H</t>
  </si>
  <si>
    <t>Current Layout</t>
  </si>
  <si>
    <t>Total Cost:</t>
  </si>
  <si>
    <t>Reference Locations</t>
  </si>
  <si>
    <t>Assignment:</t>
  </si>
  <si>
    <t>Assignment</t>
  </si>
  <si>
    <t>Material Handling Cost</t>
  </si>
  <si>
    <t>Resulting Flow x Cost Matrix</t>
  </si>
  <si>
    <t>Current Department Locations</t>
  </si>
  <si>
    <t>Dept #</t>
  </si>
  <si>
    <t>Shipping &amp; Receiving</t>
  </si>
  <si>
    <t>Plastic Molding/Stamping</t>
  </si>
  <si>
    <t>Metal Forming</t>
  </si>
  <si>
    <t>Large Toy Assembly</t>
  </si>
  <si>
    <t>Painting</t>
  </si>
  <si>
    <t>Mechanism Assembly</t>
  </si>
  <si>
    <t>Small Toy Assembly</t>
  </si>
  <si>
    <t>Department Name</t>
  </si>
  <si>
    <t>Sewing</t>
  </si>
  <si>
    <t>Each department must be assigned a location within the layout once.  Departments not assigned are identified as "Missing."  Departments assigned more than once are identifed as "Multiple."</t>
  </si>
  <si>
    <t>Process layout example shown in Exhibits TN5.1 - 5.8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</si>
</sst>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&quot;$&quot;#,##0_);[Red]&quot;n/a&quot;"/>
    <numFmt numFmtId="169" formatCode="&quot;Complete&quot;;[Red]&quot;Error&quot;"/>
    <numFmt numFmtId="170" formatCode="[Red]&quot;Multiple Assignment&quot;;[Red]&quot;Missing&quot;;[Blue]&quot;OK&quot;"/>
    <numFmt numFmtId="171" formatCode="[Red]&quot;Multiple&quot;;[Red]&quot;Missing&quot;;[Blue]&quot;OK&quot;"/>
    <numFmt numFmtId="172" formatCode="0_)"/>
    <numFmt numFmtId="173" formatCode="[Blue]&quot;Complete&quot;;[Red]&quot;Error&quot;"/>
    <numFmt numFmtId="174" formatCode="&quot;$&quot;#,##0_);[Red]&quot;  n/a&quot;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color indexed="22"/>
      <name val="Arial"/>
      <family val="2"/>
    </font>
    <font>
      <b/>
      <u val="single"/>
      <sz val="12"/>
      <name val="Arial"/>
      <family val="2"/>
    </font>
    <font>
      <sz val="14"/>
      <color indexed="9"/>
      <name val="Arial"/>
      <family val="2"/>
    </font>
    <font>
      <sz val="26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172" fontId="2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73" fontId="4" fillId="0" borderId="0" xfId="0" applyNumberFormat="1" applyFont="1" applyBorder="1" applyAlignment="1">
      <alignment horizontal="left" shrinkToFit="1"/>
    </xf>
    <xf numFmtId="167" fontId="4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17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/>
    </xf>
    <xf numFmtId="0" fontId="3" fillId="0" borderId="1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 quotePrefix="1">
      <alignment horizontal="left" vertical="top"/>
    </xf>
    <xf numFmtId="0" fontId="0" fillId="0" borderId="0" xfId="0" applyAlignment="1">
      <alignment horizontal="left" vertical="top"/>
    </xf>
    <xf numFmtId="171" fontId="1" fillId="0" borderId="0" xfId="0" applyNumberFormat="1" applyFont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 vertical="center"/>
      <protection locked="0"/>
    </xf>
    <xf numFmtId="172" fontId="2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3" fillId="0" borderId="3" xfId="0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/>
        <color rgb="FFFFFFFF"/>
      </font>
      <fill>
        <patternFill>
          <bgColor rgb="FFFF0000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14"/>
  <sheetViews>
    <sheetView showGridLines="0" tabSelected="1" workbookViewId="0" topLeftCell="A1">
      <selection activeCell="G2" sqref="G2:G3"/>
    </sheetView>
  </sheetViews>
  <sheetFormatPr defaultColWidth="9.140625" defaultRowHeight="12.75"/>
  <cols>
    <col min="1" max="1" width="6.7109375" style="0" customWidth="1"/>
    <col min="2" max="5" width="11.7109375" style="0" customWidth="1"/>
    <col min="6" max="6" width="4.7109375" style="0" customWidth="1"/>
    <col min="7" max="7" width="30.28125" style="0" customWidth="1"/>
  </cols>
  <sheetData>
    <row r="1" spans="2:5" ht="24.75" customHeight="1" thickBot="1">
      <c r="B1" s="43" t="s">
        <v>16</v>
      </c>
      <c r="C1" s="43"/>
      <c r="D1" s="43"/>
      <c r="E1" s="43"/>
    </row>
    <row r="2" spans="2:7" ht="33.75" thickBot="1">
      <c r="B2" s="40">
        <v>1</v>
      </c>
      <c r="C2" s="40">
        <v>2</v>
      </c>
      <c r="D2" s="40">
        <v>3</v>
      </c>
      <c r="E2" s="40">
        <v>4</v>
      </c>
      <c r="G2" s="44" t="s">
        <v>28</v>
      </c>
    </row>
    <row r="3" spans="2:7" ht="33.75" thickBot="1">
      <c r="B3" s="40">
        <v>8</v>
      </c>
      <c r="C3" s="40">
        <v>7</v>
      </c>
      <c r="D3" s="40">
        <v>6</v>
      </c>
      <c r="E3" s="40">
        <v>5</v>
      </c>
      <c r="G3" s="45"/>
    </row>
    <row r="4" spans="2:5" s="4" customFormat="1" ht="24" customHeight="1">
      <c r="B4" s="7"/>
      <c r="C4" s="23" t="s">
        <v>10</v>
      </c>
      <c r="D4" s="24">
        <f>IF(COUNTIF(E7:E14,"=0")=8,Layout_Evaluation!G34,-1)</f>
        <v>3717</v>
      </c>
      <c r="E4" s="7"/>
    </row>
    <row r="5" spans="2:7" s="4" customFormat="1" ht="18">
      <c r="B5" s="7"/>
      <c r="C5" s="8" t="s">
        <v>12</v>
      </c>
      <c r="D5" s="21">
        <f>IF(COUNTIF(E7:E14,"=1")=0,1,-1)</f>
        <v>1</v>
      </c>
      <c r="E5" s="9"/>
      <c r="G5" s="46" t="s">
        <v>27</v>
      </c>
    </row>
    <row r="6" spans="1:7" ht="15.75">
      <c r="A6" s="3"/>
      <c r="B6" s="3"/>
      <c r="C6" s="18" t="s">
        <v>25</v>
      </c>
      <c r="D6" s="19" t="s">
        <v>17</v>
      </c>
      <c r="E6" s="20" t="s">
        <v>13</v>
      </c>
      <c r="G6" s="47"/>
    </row>
    <row r="7" spans="1:7" ht="18" customHeight="1">
      <c r="A7" s="41" t="s">
        <v>18</v>
      </c>
      <c r="B7" s="42"/>
      <c r="C7" s="42"/>
      <c r="D7" s="17">
        <v>1</v>
      </c>
      <c r="E7" s="39">
        <f>COUNTIF($B$2:$E$3,D7)-1</f>
        <v>0</v>
      </c>
      <c r="G7" s="47"/>
    </row>
    <row r="8" spans="1:7" ht="18" customHeight="1">
      <c r="A8" s="41" t="s">
        <v>19</v>
      </c>
      <c r="B8" s="42"/>
      <c r="C8" s="42"/>
      <c r="D8" s="17">
        <v>2</v>
      </c>
      <c r="E8" s="39">
        <f aca="true" t="shared" si="0" ref="E8:E14">COUNTIF($B$2:$E$3,D8)-1</f>
        <v>0</v>
      </c>
      <c r="G8" s="47"/>
    </row>
    <row r="9" spans="1:7" ht="18" customHeight="1">
      <c r="A9" s="41" t="s">
        <v>20</v>
      </c>
      <c r="B9" s="42"/>
      <c r="C9" s="42"/>
      <c r="D9" s="17">
        <v>3</v>
      </c>
      <c r="E9" s="39">
        <f t="shared" si="0"/>
        <v>0</v>
      </c>
      <c r="G9" s="47"/>
    </row>
    <row r="10" spans="1:7" ht="18" customHeight="1">
      <c r="A10" s="41" t="s">
        <v>26</v>
      </c>
      <c r="B10" s="42"/>
      <c r="C10" s="42"/>
      <c r="D10" s="17">
        <v>4</v>
      </c>
      <c r="E10" s="39">
        <f t="shared" si="0"/>
        <v>0</v>
      </c>
      <c r="G10" s="47"/>
    </row>
    <row r="11" spans="1:7" ht="18" customHeight="1">
      <c r="A11" s="41" t="s">
        <v>24</v>
      </c>
      <c r="B11" s="42"/>
      <c r="C11" s="42"/>
      <c r="D11" s="17">
        <v>5</v>
      </c>
      <c r="E11" s="39">
        <f t="shared" si="0"/>
        <v>0</v>
      </c>
      <c r="G11" s="47"/>
    </row>
    <row r="12" spans="1:7" ht="18" customHeight="1">
      <c r="A12" s="41" t="s">
        <v>21</v>
      </c>
      <c r="B12" s="42"/>
      <c r="C12" s="42"/>
      <c r="D12" s="17">
        <v>6</v>
      </c>
      <c r="E12" s="39">
        <f t="shared" si="0"/>
        <v>0</v>
      </c>
      <c r="G12" s="47"/>
    </row>
    <row r="13" spans="1:7" ht="18" customHeight="1">
      <c r="A13" s="41" t="s">
        <v>22</v>
      </c>
      <c r="B13" s="42"/>
      <c r="C13" s="42"/>
      <c r="D13" s="17">
        <v>7</v>
      </c>
      <c r="E13" s="39">
        <f t="shared" si="0"/>
        <v>0</v>
      </c>
      <c r="G13" s="47"/>
    </row>
    <row r="14" spans="1:7" ht="18" customHeight="1">
      <c r="A14" s="41" t="s">
        <v>23</v>
      </c>
      <c r="B14" s="42"/>
      <c r="C14" s="42"/>
      <c r="D14" s="17">
        <v>8</v>
      </c>
      <c r="E14" s="39">
        <f t="shared" si="0"/>
        <v>0</v>
      </c>
      <c r="G14" s="47"/>
    </row>
  </sheetData>
  <sheetProtection password="CDF8" sheet="1" objects="1" scenarios="1"/>
  <mergeCells count="11">
    <mergeCell ref="G2:G3"/>
    <mergeCell ref="G5:G14"/>
    <mergeCell ref="A11:C11"/>
    <mergeCell ref="A12:C12"/>
    <mergeCell ref="A13:C13"/>
    <mergeCell ref="A14:C14"/>
    <mergeCell ref="A7:C7"/>
    <mergeCell ref="A8:C8"/>
    <mergeCell ref="A9:C9"/>
    <mergeCell ref="A10:C10"/>
    <mergeCell ref="B1:E1"/>
  </mergeCells>
  <conditionalFormatting sqref="A7:E14">
    <cfRule type="expression" priority="1" dxfId="0" stopIfTrue="1">
      <formula>($E7&lt;&gt;0)</formula>
    </cfRule>
  </conditionalFormatting>
  <conditionalFormatting sqref="B2:E3">
    <cfRule type="expression" priority="2" dxfId="1" stopIfTrue="1">
      <formula>OR(ISBLANK(B2),INDEX($E$7:$E$14,B2,1)&lt;&gt;0)</formula>
    </cfRule>
  </conditionalFormatting>
  <printOptions horizontalCentered="1"/>
  <pageMargins left="0.75" right="0.75" top="1.5" bottom="1" header="1" footer="0.5"/>
  <pageSetup fitToHeight="1" fitToWidth="1" horizontalDpi="600" verticalDpi="600" orientation="landscape" r:id="rId1"/>
  <headerFooter alignWithMargins="0">
    <oddHeader>&amp;C&amp;"Arial,Bold"&amp;20Current Layout Configuration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43"/>
  <sheetViews>
    <sheetView showGridLines="0" workbookViewId="0" topLeftCell="A1">
      <selection activeCell="C16" sqref="C16"/>
    </sheetView>
  </sheetViews>
  <sheetFormatPr defaultColWidth="9.140625" defaultRowHeight="12.75"/>
  <cols>
    <col min="1" max="2" width="4.7109375" style="1" customWidth="1"/>
    <col min="3" max="10" width="9.7109375" style="1" customWidth="1"/>
    <col min="11" max="11" width="9.7109375" style="4" customWidth="1"/>
    <col min="12" max="15" width="8.7109375" style="10" customWidth="1"/>
    <col min="16" max="16" width="9.140625" style="1" customWidth="1"/>
    <col min="17" max="17" width="10.8515625" style="1" bestFit="1" customWidth="1"/>
    <col min="18" max="16384" width="9.140625" style="1" customWidth="1"/>
  </cols>
  <sheetData>
    <row r="1" spans="1:15" ht="18">
      <c r="A1" s="4"/>
      <c r="B1" s="4"/>
      <c r="C1" s="48" t="s">
        <v>6</v>
      </c>
      <c r="D1" s="48"/>
      <c r="E1" s="48"/>
      <c r="F1" s="48"/>
      <c r="G1" s="48"/>
      <c r="H1" s="48"/>
      <c r="I1" s="48"/>
      <c r="J1" s="48"/>
      <c r="K1" s="5"/>
      <c r="L1" s="25"/>
      <c r="M1" s="25"/>
      <c r="N1" s="25"/>
      <c r="O1" s="25"/>
    </row>
    <row r="2" spans="1:15" ht="18">
      <c r="A2" s="6"/>
      <c r="B2" s="6"/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11"/>
      <c r="L2" s="15"/>
      <c r="M2" s="15"/>
      <c r="N2" s="15"/>
      <c r="O2" s="15"/>
    </row>
    <row r="3" spans="2:15" ht="18">
      <c r="B3" s="6">
        <v>1</v>
      </c>
      <c r="C3" s="27"/>
      <c r="D3" s="28">
        <v>175</v>
      </c>
      <c r="E3" s="28">
        <v>50</v>
      </c>
      <c r="F3" s="28">
        <v>0</v>
      </c>
      <c r="G3" s="28">
        <v>30</v>
      </c>
      <c r="H3" s="28">
        <v>200</v>
      </c>
      <c r="I3" s="28">
        <v>20</v>
      </c>
      <c r="J3" s="28">
        <v>25</v>
      </c>
      <c r="K3" s="12"/>
      <c r="L3" s="7"/>
      <c r="M3" s="7"/>
      <c r="N3" s="7"/>
      <c r="O3" s="7"/>
    </row>
    <row r="4" spans="2:15" ht="18">
      <c r="B4" s="6">
        <v>2</v>
      </c>
      <c r="C4" s="29">
        <f>D3</f>
        <v>175</v>
      </c>
      <c r="D4" s="27"/>
      <c r="E4" s="28">
        <v>0</v>
      </c>
      <c r="F4" s="28">
        <v>100</v>
      </c>
      <c r="G4" s="28">
        <v>75</v>
      </c>
      <c r="H4" s="28">
        <v>90</v>
      </c>
      <c r="I4" s="28">
        <v>80</v>
      </c>
      <c r="J4" s="28">
        <v>90</v>
      </c>
      <c r="K4" s="12"/>
      <c r="L4" s="7"/>
      <c r="M4" s="7"/>
      <c r="N4" s="7"/>
      <c r="O4" s="7"/>
    </row>
    <row r="5" spans="2:11" ht="18">
      <c r="B5" s="6">
        <v>3</v>
      </c>
      <c r="C5" s="29">
        <f>E3</f>
        <v>50</v>
      </c>
      <c r="D5" s="29">
        <f>E4</f>
        <v>0</v>
      </c>
      <c r="E5" s="29"/>
      <c r="F5" s="28">
        <v>17</v>
      </c>
      <c r="G5" s="28">
        <v>88</v>
      </c>
      <c r="H5" s="28">
        <v>125</v>
      </c>
      <c r="I5" s="28">
        <v>99</v>
      </c>
      <c r="J5" s="28">
        <v>180</v>
      </c>
      <c r="K5" s="12"/>
    </row>
    <row r="6" spans="2:11" ht="18">
      <c r="B6" s="6">
        <v>4</v>
      </c>
      <c r="C6" s="29">
        <f>F3</f>
        <v>0</v>
      </c>
      <c r="D6" s="29">
        <f>F4</f>
        <v>100</v>
      </c>
      <c r="E6" s="29">
        <f>F5</f>
        <v>17</v>
      </c>
      <c r="F6" s="27"/>
      <c r="G6" s="28">
        <v>20</v>
      </c>
      <c r="H6" s="28">
        <v>5</v>
      </c>
      <c r="I6" s="28">
        <v>0</v>
      </c>
      <c r="J6" s="28">
        <v>25</v>
      </c>
      <c r="K6" s="12"/>
    </row>
    <row r="7" spans="2:11" ht="18">
      <c r="B7" s="6">
        <v>5</v>
      </c>
      <c r="C7" s="29">
        <f>G3</f>
        <v>30</v>
      </c>
      <c r="D7" s="29">
        <f>G4</f>
        <v>75</v>
      </c>
      <c r="E7" s="29">
        <f>G5</f>
        <v>88</v>
      </c>
      <c r="F7" s="29">
        <f>G6</f>
        <v>20</v>
      </c>
      <c r="G7" s="29"/>
      <c r="H7" s="28">
        <v>0</v>
      </c>
      <c r="I7" s="30">
        <v>180</v>
      </c>
      <c r="J7" s="28">
        <v>187</v>
      </c>
      <c r="K7" s="12"/>
    </row>
    <row r="8" spans="2:11" ht="18">
      <c r="B8" s="6">
        <v>6</v>
      </c>
      <c r="C8" s="29">
        <f>H3</f>
        <v>200</v>
      </c>
      <c r="D8" s="29">
        <f>H4</f>
        <v>90</v>
      </c>
      <c r="E8" s="29">
        <f>H5</f>
        <v>125</v>
      </c>
      <c r="F8" s="29">
        <f>H6</f>
        <v>5</v>
      </c>
      <c r="G8" s="29">
        <f>H7</f>
        <v>0</v>
      </c>
      <c r="H8" s="27"/>
      <c r="I8" s="28">
        <v>374</v>
      </c>
      <c r="J8" s="30">
        <v>103</v>
      </c>
      <c r="K8" s="12"/>
    </row>
    <row r="9" spans="2:11" ht="18">
      <c r="B9" s="6">
        <v>7</v>
      </c>
      <c r="C9" s="29">
        <f>I3</f>
        <v>20</v>
      </c>
      <c r="D9" s="29">
        <f>I4</f>
        <v>80</v>
      </c>
      <c r="E9" s="29">
        <f>I5</f>
        <v>99</v>
      </c>
      <c r="F9" s="29">
        <f>I6</f>
        <v>0</v>
      </c>
      <c r="G9" s="29">
        <f>I7</f>
        <v>180</v>
      </c>
      <c r="H9" s="29">
        <f>I8</f>
        <v>374</v>
      </c>
      <c r="I9" s="29"/>
      <c r="J9" s="30">
        <v>7</v>
      </c>
      <c r="K9" s="13"/>
    </row>
    <row r="10" spans="2:11" ht="18">
      <c r="B10" s="6">
        <v>8</v>
      </c>
      <c r="C10" s="29">
        <f>J3</f>
        <v>25</v>
      </c>
      <c r="D10" s="29">
        <f>J4</f>
        <v>90</v>
      </c>
      <c r="E10" s="29">
        <f>J5</f>
        <v>180</v>
      </c>
      <c r="F10" s="29">
        <f>J6</f>
        <v>25</v>
      </c>
      <c r="G10" s="29">
        <f>J7</f>
        <v>187</v>
      </c>
      <c r="H10" s="29">
        <f>J8</f>
        <v>103</v>
      </c>
      <c r="I10" s="29">
        <f>J9</f>
        <v>7</v>
      </c>
      <c r="J10" s="27"/>
      <c r="K10" s="13"/>
    </row>
    <row r="11" spans="1:10" ht="18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8">
      <c r="A12" s="4"/>
      <c r="B12" s="4"/>
      <c r="C12" s="48" t="s">
        <v>14</v>
      </c>
      <c r="D12" s="48"/>
      <c r="E12" s="48"/>
      <c r="F12" s="48"/>
      <c r="G12" s="48"/>
      <c r="H12" s="48"/>
      <c r="I12" s="48"/>
      <c r="J12" s="48"/>
    </row>
    <row r="13" spans="1:15" ht="18">
      <c r="A13" s="6"/>
      <c r="B13" s="6"/>
      <c r="C13" s="6" t="s">
        <v>0</v>
      </c>
      <c r="D13" s="6" t="s">
        <v>1</v>
      </c>
      <c r="E13" s="6" t="s">
        <v>2</v>
      </c>
      <c r="F13" s="6" t="s">
        <v>3</v>
      </c>
      <c r="G13" s="6" t="s">
        <v>4</v>
      </c>
      <c r="H13" s="6" t="s">
        <v>5</v>
      </c>
      <c r="I13" s="6" t="s">
        <v>7</v>
      </c>
      <c r="J13" s="6" t="s">
        <v>8</v>
      </c>
      <c r="L13" s="50" t="s">
        <v>11</v>
      </c>
      <c r="M13" s="50"/>
      <c r="N13" s="50"/>
      <c r="O13" s="50"/>
    </row>
    <row r="14" spans="1:15" ht="18">
      <c r="A14" s="6"/>
      <c r="B14" s="6"/>
      <c r="C14" s="32">
        <f>L26</f>
        <v>1</v>
      </c>
      <c r="D14" s="32">
        <f>M26</f>
        <v>2</v>
      </c>
      <c r="E14" s="32">
        <f>N26</f>
        <v>3</v>
      </c>
      <c r="F14" s="32">
        <f>O26</f>
        <v>4</v>
      </c>
      <c r="G14" s="32">
        <f>L27</f>
        <v>8</v>
      </c>
      <c r="H14" s="32">
        <f>M27</f>
        <v>7</v>
      </c>
      <c r="I14" s="32">
        <f>N27</f>
        <v>6</v>
      </c>
      <c r="J14" s="32">
        <f>O27</f>
        <v>5</v>
      </c>
      <c r="L14" s="14" t="s">
        <v>0</v>
      </c>
      <c r="M14" s="14" t="s">
        <v>1</v>
      </c>
      <c r="N14" s="14" t="s">
        <v>2</v>
      </c>
      <c r="O14" s="14" t="s">
        <v>3</v>
      </c>
    </row>
    <row r="15" spans="1:15" ht="18">
      <c r="A15" s="6" t="s">
        <v>0</v>
      </c>
      <c r="B15" s="31">
        <f>C14</f>
        <v>1</v>
      </c>
      <c r="C15" s="35">
        <v>0</v>
      </c>
      <c r="D15" s="36">
        <v>1</v>
      </c>
      <c r="E15" s="36">
        <v>2</v>
      </c>
      <c r="F15" s="36">
        <v>3</v>
      </c>
      <c r="G15" s="36">
        <v>1</v>
      </c>
      <c r="H15" s="36">
        <v>1</v>
      </c>
      <c r="I15" s="36">
        <v>2</v>
      </c>
      <c r="J15" s="36">
        <v>3</v>
      </c>
      <c r="L15" s="14" t="s">
        <v>4</v>
      </c>
      <c r="M15" s="14" t="s">
        <v>5</v>
      </c>
      <c r="N15" s="14" t="s">
        <v>7</v>
      </c>
      <c r="O15" s="14" t="s">
        <v>8</v>
      </c>
    </row>
    <row r="16" spans="1:15" ht="18">
      <c r="A16" s="6" t="s">
        <v>1</v>
      </c>
      <c r="B16" s="31">
        <f>D14</f>
        <v>2</v>
      </c>
      <c r="C16" s="35">
        <v>0</v>
      </c>
      <c r="D16" s="35">
        <v>0</v>
      </c>
      <c r="E16" s="36">
        <v>1</v>
      </c>
      <c r="F16" s="36">
        <v>2</v>
      </c>
      <c r="G16" s="36">
        <v>1</v>
      </c>
      <c r="H16" s="36">
        <v>1</v>
      </c>
      <c r="I16" s="36">
        <v>1</v>
      </c>
      <c r="J16" s="36">
        <v>2</v>
      </c>
      <c r="L16" s="4"/>
      <c r="M16" s="4"/>
      <c r="N16" s="4"/>
      <c r="O16" s="4"/>
    </row>
    <row r="17" spans="1:10" ht="18">
      <c r="A17" s="6" t="s">
        <v>2</v>
      </c>
      <c r="B17" s="31">
        <f>E14</f>
        <v>3</v>
      </c>
      <c r="C17" s="35">
        <v>0</v>
      </c>
      <c r="D17" s="35">
        <v>0</v>
      </c>
      <c r="E17" s="35">
        <v>0</v>
      </c>
      <c r="F17" s="36">
        <v>1</v>
      </c>
      <c r="G17" s="36">
        <v>2</v>
      </c>
      <c r="H17" s="36">
        <v>1</v>
      </c>
      <c r="I17" s="36">
        <v>1</v>
      </c>
      <c r="J17" s="36">
        <v>1</v>
      </c>
    </row>
    <row r="18" spans="1:10" ht="18">
      <c r="A18" s="6" t="s">
        <v>3</v>
      </c>
      <c r="B18" s="31">
        <f>F14</f>
        <v>4</v>
      </c>
      <c r="C18" s="35">
        <v>0</v>
      </c>
      <c r="D18" s="35">
        <v>0</v>
      </c>
      <c r="E18" s="35">
        <v>0</v>
      </c>
      <c r="F18" s="35">
        <v>0</v>
      </c>
      <c r="G18" s="36">
        <v>3</v>
      </c>
      <c r="H18" s="36">
        <v>2</v>
      </c>
      <c r="I18" s="36">
        <v>1</v>
      </c>
      <c r="J18" s="36">
        <v>1</v>
      </c>
    </row>
    <row r="19" spans="1:10" ht="18">
      <c r="A19" s="6" t="s">
        <v>4</v>
      </c>
      <c r="B19" s="31">
        <f>G14</f>
        <v>8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6">
        <v>1</v>
      </c>
      <c r="I19" s="36">
        <v>2</v>
      </c>
      <c r="J19" s="36">
        <v>3</v>
      </c>
    </row>
    <row r="20" spans="1:10" ht="18">
      <c r="A20" s="6" t="s">
        <v>5</v>
      </c>
      <c r="B20" s="31">
        <f>H14</f>
        <v>7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6">
        <v>1</v>
      </c>
      <c r="J20" s="36">
        <v>2</v>
      </c>
    </row>
    <row r="21" spans="1:10" ht="18">
      <c r="A21" s="6" t="s">
        <v>7</v>
      </c>
      <c r="B21" s="31">
        <f>I14</f>
        <v>6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6">
        <v>1</v>
      </c>
    </row>
    <row r="22" spans="1:10" ht="18">
      <c r="A22" s="6" t="s">
        <v>8</v>
      </c>
      <c r="B22" s="31">
        <f>J14</f>
        <v>5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</row>
    <row r="23" spans="1:10" ht="18">
      <c r="A23" s="6"/>
      <c r="B23" s="6"/>
      <c r="C23" s="13"/>
      <c r="D23" s="13"/>
      <c r="E23" s="13"/>
      <c r="F23" s="13"/>
      <c r="G23" s="13"/>
      <c r="H23" s="13"/>
      <c r="I23" s="13"/>
      <c r="J23" s="13"/>
    </row>
    <row r="24" spans="1:10" ht="18">
      <c r="A24" s="4"/>
      <c r="B24" s="4"/>
      <c r="C24" s="48" t="s">
        <v>15</v>
      </c>
      <c r="D24" s="48"/>
      <c r="E24" s="48"/>
      <c r="F24" s="48"/>
      <c r="G24" s="48"/>
      <c r="H24" s="48"/>
      <c r="I24" s="48"/>
      <c r="J24" s="48"/>
    </row>
    <row r="25" spans="1:15" ht="18">
      <c r="A25" s="6"/>
      <c r="B25" s="6"/>
      <c r="C25" s="6">
        <f>C14</f>
        <v>1</v>
      </c>
      <c r="D25" s="6">
        <f aca="true" t="shared" si="0" ref="D25:J25">D14</f>
        <v>2</v>
      </c>
      <c r="E25" s="6">
        <f t="shared" si="0"/>
        <v>3</v>
      </c>
      <c r="F25" s="6">
        <f t="shared" si="0"/>
        <v>4</v>
      </c>
      <c r="G25" s="6">
        <f t="shared" si="0"/>
        <v>8</v>
      </c>
      <c r="H25" s="6">
        <f t="shared" si="0"/>
        <v>7</v>
      </c>
      <c r="I25" s="6">
        <f t="shared" si="0"/>
        <v>6</v>
      </c>
      <c r="J25" s="6">
        <f t="shared" si="0"/>
        <v>5</v>
      </c>
      <c r="L25" s="49" t="s">
        <v>9</v>
      </c>
      <c r="M25" s="49"/>
      <c r="N25" s="49"/>
      <c r="O25" s="49"/>
    </row>
    <row r="26" spans="1:15" ht="18">
      <c r="A26" s="6"/>
      <c r="B26" s="6">
        <f>B15</f>
        <v>1</v>
      </c>
      <c r="C26" s="33"/>
      <c r="D26" s="34">
        <f>INDEX($C$3:$J$10,$B$26,D25,1)*D15</f>
        <v>175</v>
      </c>
      <c r="E26" s="34">
        <f aca="true" t="shared" si="1" ref="E26:J26">INDEX($C$3:$J$10,$B$26,E25,1)*E15</f>
        <v>100</v>
      </c>
      <c r="F26" s="34">
        <f t="shared" si="1"/>
        <v>0</v>
      </c>
      <c r="G26" s="34">
        <f t="shared" si="1"/>
        <v>25</v>
      </c>
      <c r="H26" s="34">
        <f t="shared" si="1"/>
        <v>20</v>
      </c>
      <c r="I26" s="34">
        <f t="shared" si="1"/>
        <v>400</v>
      </c>
      <c r="J26" s="34">
        <f t="shared" si="1"/>
        <v>90</v>
      </c>
      <c r="L26" s="14">
        <f>Layout!B2</f>
        <v>1</v>
      </c>
      <c r="M26" s="14">
        <f>Layout!C2</f>
        <v>2</v>
      </c>
      <c r="N26" s="14">
        <f>Layout!D2</f>
        <v>3</v>
      </c>
      <c r="O26" s="14">
        <f>Layout!E2</f>
        <v>4</v>
      </c>
    </row>
    <row r="27" spans="1:15" ht="18">
      <c r="A27" s="6"/>
      <c r="B27" s="6">
        <f aca="true" t="shared" si="2" ref="B27:B33">B16</f>
        <v>2</v>
      </c>
      <c r="C27" s="33"/>
      <c r="D27" s="33"/>
      <c r="E27" s="34">
        <f aca="true" t="shared" si="3" ref="E27:J27">INDEX($C$3:$J$10,$B$27,E25,1)*E16</f>
        <v>0</v>
      </c>
      <c r="F27" s="34">
        <f t="shared" si="3"/>
        <v>200</v>
      </c>
      <c r="G27" s="34">
        <f t="shared" si="3"/>
        <v>90</v>
      </c>
      <c r="H27" s="34">
        <f t="shared" si="3"/>
        <v>80</v>
      </c>
      <c r="I27" s="34">
        <f t="shared" si="3"/>
        <v>90</v>
      </c>
      <c r="J27" s="34">
        <f t="shared" si="3"/>
        <v>150</v>
      </c>
      <c r="L27" s="14">
        <f>Layout!B3</f>
        <v>8</v>
      </c>
      <c r="M27" s="14">
        <f>Layout!C3</f>
        <v>7</v>
      </c>
      <c r="N27" s="14">
        <f>Layout!D3</f>
        <v>6</v>
      </c>
      <c r="O27" s="14">
        <f>Layout!E3</f>
        <v>5</v>
      </c>
    </row>
    <row r="28" spans="1:15" ht="18">
      <c r="A28" s="6"/>
      <c r="B28" s="6">
        <f t="shared" si="2"/>
        <v>3</v>
      </c>
      <c r="C28" s="33"/>
      <c r="D28" s="33"/>
      <c r="E28" s="33"/>
      <c r="F28" s="34">
        <f>INDEX($C$3:$J$10,$B$28,F25,1)*F17</f>
        <v>17</v>
      </c>
      <c r="G28" s="34">
        <f>INDEX($C$3:$J$10,$B$28,$G$25,1)*$G$17</f>
        <v>360</v>
      </c>
      <c r="H28" s="34">
        <f>INDEX($C$3:$J$10,$B$28,H25,1)*H17</f>
        <v>99</v>
      </c>
      <c r="I28" s="34">
        <f>INDEX($C$3:$J$10,$B$28,I25,1)*I17</f>
        <v>125</v>
      </c>
      <c r="J28" s="34">
        <f>INDEX($C$3:$J$10,$B$28,J25,1)*J17</f>
        <v>88</v>
      </c>
      <c r="L28" s="13"/>
      <c r="M28" s="2"/>
      <c r="N28" s="2"/>
      <c r="O28" s="2"/>
    </row>
    <row r="29" spans="1:15" ht="18">
      <c r="A29" s="6"/>
      <c r="B29" s="6">
        <f t="shared" si="2"/>
        <v>4</v>
      </c>
      <c r="C29" s="33"/>
      <c r="D29" s="33"/>
      <c r="E29" s="33"/>
      <c r="F29" s="33"/>
      <c r="G29" s="34">
        <f>INDEX($C$3:$J$10,$B$29,G25,1)*G18</f>
        <v>75</v>
      </c>
      <c r="H29" s="34">
        <f>INDEX($C$3:$J$10,$B$29,H25,1)*H18</f>
        <v>0</v>
      </c>
      <c r="I29" s="34">
        <f>INDEX($C$3:$J$10,$B$29,I25,1)*I18</f>
        <v>5</v>
      </c>
      <c r="J29" s="34">
        <f>INDEX($C$3:$J$10,$B$29,J25,1)*J18</f>
        <v>20</v>
      </c>
      <c r="L29" s="37"/>
      <c r="M29" s="38"/>
      <c r="N29" s="38"/>
      <c r="O29" s="2"/>
    </row>
    <row r="30" spans="1:15" ht="18">
      <c r="A30" s="6"/>
      <c r="B30" s="6">
        <f t="shared" si="2"/>
        <v>8</v>
      </c>
      <c r="C30" s="33"/>
      <c r="D30" s="33"/>
      <c r="E30" s="33"/>
      <c r="F30" s="33"/>
      <c r="G30" s="33"/>
      <c r="H30" s="34">
        <f>INDEX($C$3:$J$10,$B$30,H25,1)*H19</f>
        <v>7</v>
      </c>
      <c r="I30" s="34">
        <f>INDEX($C$3:$J$10,$B$30,I25,1)*I19</f>
        <v>206</v>
      </c>
      <c r="J30" s="34">
        <f>INDEX($C$3:$J$10,$B$30,J25,1)*J19</f>
        <v>561</v>
      </c>
      <c r="L30" s="38"/>
      <c r="M30" s="38"/>
      <c r="N30" s="38"/>
      <c r="O30" s="2"/>
    </row>
    <row r="31" spans="1:15" ht="18">
      <c r="A31" s="6"/>
      <c r="B31" s="6">
        <f t="shared" si="2"/>
        <v>7</v>
      </c>
      <c r="C31" s="33"/>
      <c r="D31" s="33"/>
      <c r="E31" s="33"/>
      <c r="F31" s="33"/>
      <c r="G31" s="33"/>
      <c r="H31" s="33"/>
      <c r="I31" s="34">
        <f>INDEX($C$3:$J$10,$B$31,I25,1)*I20</f>
        <v>374</v>
      </c>
      <c r="J31" s="34">
        <f>INDEX($C$3:$J$10,$B$31,J25,1)*J20</f>
        <v>360</v>
      </c>
      <c r="M31" s="2"/>
      <c r="N31" s="2"/>
      <c r="O31" s="2"/>
    </row>
    <row r="32" spans="1:15" ht="18">
      <c r="A32" s="6"/>
      <c r="B32" s="6">
        <f t="shared" si="2"/>
        <v>6</v>
      </c>
      <c r="C32" s="33"/>
      <c r="D32" s="33"/>
      <c r="E32" s="33"/>
      <c r="F32" s="33"/>
      <c r="G32" s="33"/>
      <c r="H32" s="33"/>
      <c r="I32" s="33"/>
      <c r="J32" s="34">
        <f>INDEX($C$3:$J$10,B32,J25,1)*J21</f>
        <v>0</v>
      </c>
      <c r="M32" s="2"/>
      <c r="N32" s="2"/>
      <c r="O32" s="2"/>
    </row>
    <row r="33" spans="1:10" ht="18">
      <c r="A33" s="6"/>
      <c r="B33" s="6">
        <f t="shared" si="2"/>
        <v>5</v>
      </c>
      <c r="C33" s="33"/>
      <c r="D33" s="33"/>
      <c r="E33" s="33"/>
      <c r="F33" s="33"/>
      <c r="G33" s="33"/>
      <c r="H33" s="33"/>
      <c r="I33" s="33"/>
      <c r="J33" s="33"/>
    </row>
    <row r="34" spans="3:10" ht="24" customHeight="1">
      <c r="C34" s="4"/>
      <c r="D34" s="4"/>
      <c r="E34" s="4"/>
      <c r="F34" s="16" t="s">
        <v>10</v>
      </c>
      <c r="G34" s="22">
        <f>SUM(D26:J32)</f>
        <v>3717</v>
      </c>
      <c r="H34" s="4"/>
      <c r="I34" s="4"/>
      <c r="J34" s="26">
        <f>AVERAGE(D26:J32)</f>
        <v>132.75</v>
      </c>
    </row>
    <row r="35" spans="13:15" ht="18">
      <c r="M35" s="1"/>
      <c r="N35" s="1"/>
      <c r="O35" s="1"/>
    </row>
    <row r="36" spans="13:15" ht="18">
      <c r="M36" s="1"/>
      <c r="N36" s="1"/>
      <c r="O36" s="1"/>
    </row>
    <row r="37" spans="13:15" ht="18">
      <c r="M37" s="1"/>
      <c r="N37" s="1"/>
      <c r="O37" s="1"/>
    </row>
    <row r="38" spans="13:15" ht="18">
      <c r="M38" s="1"/>
      <c r="N38" s="1"/>
      <c r="O38" s="1"/>
    </row>
    <row r="39" spans="13:15" ht="18">
      <c r="M39" s="1"/>
      <c r="N39" s="1"/>
      <c r="O39" s="1"/>
    </row>
    <row r="40" spans="16:19" ht="18">
      <c r="P40" s="10"/>
      <c r="Q40" s="10"/>
      <c r="R40" s="10"/>
      <c r="S40" s="10"/>
    </row>
    <row r="41" spans="17:19" ht="18">
      <c r="Q41" s="10"/>
      <c r="R41" s="10"/>
      <c r="S41" s="10"/>
    </row>
    <row r="42" spans="16:19" ht="18">
      <c r="P42" s="10"/>
      <c r="Q42" s="10"/>
      <c r="R42" s="10"/>
      <c r="S42" s="10"/>
    </row>
    <row r="43" spans="16:19" ht="18">
      <c r="P43" s="10"/>
      <c r="Q43" s="10"/>
      <c r="R43" s="10"/>
      <c r="S43" s="10"/>
    </row>
  </sheetData>
  <sheetProtection password="CC38" sheet="1" objects="1" scenarios="1"/>
  <mergeCells count="5">
    <mergeCell ref="C24:J24"/>
    <mergeCell ref="L25:O25"/>
    <mergeCell ref="C1:J1"/>
    <mergeCell ref="C12:J12"/>
    <mergeCell ref="L13:O13"/>
  </mergeCells>
  <conditionalFormatting sqref="K26:K32">
    <cfRule type="cellIs" priority="1" dxfId="2" operator="equal" stopIfTrue="1">
      <formula>$K$33</formula>
    </cfRule>
  </conditionalFormatting>
  <printOptions horizontalCentered="1"/>
  <pageMargins left="0.75" right="0.75" top="1" bottom="1" header="0.5" footer="0.5"/>
  <pageSetup fitToHeight="1" fitToWidth="1" horizontalDpi="600" verticalDpi="600" orientation="landscape" scale="73" r:id="rId1"/>
  <headerFooter alignWithMargins="0">
    <oddHeader>&amp;C&amp;"Arial,Bold"&amp;20Layout Evaluation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Bowling Green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Operations Management, 10th Ed. - Chase, Aquilano &amp; Jacobs</dc:title>
  <dc:subject>Tech Note 5 - Exhibits 5.1 - 5.6</dc:subject>
  <dc:creator>Daniel J. Bragg</dc:creator>
  <cp:keywords/>
  <dc:description/>
  <cp:lastModifiedBy>MHE</cp:lastModifiedBy>
  <cp:lastPrinted>2002-10-05T16:04:17Z</cp:lastPrinted>
  <dcterms:created xsi:type="dcterms:W3CDTF">2002-10-01T22:27:16Z</dcterms:created>
  <dcterms:modified xsi:type="dcterms:W3CDTF">2004-12-06T19:26:45Z</dcterms:modified>
  <cp:category/>
  <cp:version/>
  <cp:contentType/>
  <cp:contentStatus/>
</cp:coreProperties>
</file>