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BEP_Multiple Options" sheetId="1" r:id="rId1"/>
    <sheet name="BEP_Single Option" sheetId="2" r:id="rId2"/>
  </sheets>
  <definedNames>
    <definedName name="FixedCost">'BEP_Single Option'!$D$7</definedName>
    <definedName name="Q" localSheetId="0">'BEP_Multiple Options'!$M$11:$M$40</definedName>
    <definedName name="Q">'BEP_Single Option'!$B$14:$B$15</definedName>
    <definedName name="R_">'BEP_Single Option'!$D$9</definedName>
    <definedName name="Rev">'BEP_Multiple Options'!$D$5</definedName>
    <definedName name="TC">'BEP_Single Option'!$D$14:$D$15</definedName>
    <definedName name="TC_A">'BEP_Multiple Options'!$P$11:$P$40</definedName>
    <definedName name="TC_B">'BEP_Multiple Options'!$Q$11:$Q$40</definedName>
    <definedName name="TC_Buy">'BEP_Multiple Options'!$O$11:$O$40</definedName>
    <definedName name="TR" localSheetId="0">'BEP_Multiple Options'!$N$11:$N$40</definedName>
    <definedName name="TR">'BEP_Single Option'!$C$14:$C$15</definedName>
    <definedName name="VC">'BEP_Single Option'!$D$8</definedName>
  </definedNames>
  <calcPr fullCalcOnLoad="1"/>
</workbook>
</file>

<file path=xl/sharedStrings.xml><?xml version="1.0" encoding="utf-8"?>
<sst xmlns="http://schemas.openxmlformats.org/spreadsheetml/2006/main" count="28" uniqueCount="23">
  <si>
    <t>FixedCost</t>
  </si>
  <si>
    <t>Q</t>
  </si>
  <si>
    <t>TR</t>
  </si>
  <si>
    <t>TC</t>
  </si>
  <si>
    <t>Y</t>
  </si>
  <si>
    <t>Profit(Loss)</t>
  </si>
  <si>
    <t>Revenue per unit</t>
  </si>
  <si>
    <t>Variable cost per unit</t>
  </si>
  <si>
    <r>
      <t>Q</t>
    </r>
    <r>
      <rPr>
        <vertAlign val="subscript"/>
        <sz val="10"/>
        <rFont val="Arial"/>
        <family val="2"/>
      </rPr>
      <t xml:space="preserve">BEP </t>
    </r>
    <r>
      <rPr>
        <sz val="10"/>
        <rFont val="Arial"/>
        <family val="0"/>
      </rPr>
      <t>=</t>
    </r>
  </si>
  <si>
    <t>Alternative</t>
  </si>
  <si>
    <t>Fixed Cost</t>
  </si>
  <si>
    <t>Unit Variable Cost</t>
  </si>
  <si>
    <t>Buy</t>
  </si>
  <si>
    <t>Selling Price</t>
  </si>
  <si>
    <t>TC_Buy</t>
  </si>
  <si>
    <t>TC_A</t>
  </si>
  <si>
    <t>TC_B</t>
  </si>
  <si>
    <t>Increment Q by:</t>
  </si>
  <si>
    <t>Machine</t>
  </si>
  <si>
    <t>Semi-auto Lathe</t>
  </si>
  <si>
    <t>BEP for Multiple Alternatives</t>
  </si>
  <si>
    <t>BEP for Single Alternative</t>
  </si>
  <si>
    <t>BEP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</si>
</sst>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&quot;$&quot;* #,##0_);_(&quot;$&quot;* \(#,##0\);_(&quot;$&quot;* &quot;-&quot;??_);_(@_)"/>
    <numFmt numFmtId="172" formatCode="0.000000"/>
  </numFmts>
  <fonts count="1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9.25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" fontId="8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65" fontId="0" fillId="3" borderId="0" xfId="17" applyNumberFormat="1" applyFill="1" applyAlignment="1" applyProtection="1">
      <alignment/>
      <protection locked="0"/>
    </xf>
    <xf numFmtId="44" fontId="0" fillId="3" borderId="0" xfId="17" applyFill="1" applyAlignment="1">
      <alignment/>
    </xf>
    <xf numFmtId="0" fontId="0" fillId="0" borderId="2" xfId="0" applyBorder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625"/>
          <c:w val="0.949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Options'!$N$11:$N$40</c:f>
              <c:numCache/>
            </c:numRef>
          </c:yVal>
          <c:smooth val="0"/>
        </c:ser>
        <c:ser>
          <c:idx val="1"/>
          <c:order val="1"/>
          <c:tx>
            <c:v>Buy Option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Options'!$O$11:$O$40</c:f>
              <c:numCache/>
            </c:numRef>
          </c:yVal>
          <c:smooth val="0"/>
        </c:ser>
        <c:ser>
          <c:idx val="2"/>
          <c:order val="2"/>
          <c:tx>
            <c:v>Machine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Options'!$P$11:$P$40</c:f>
              <c:numCache/>
            </c:numRef>
          </c:yVal>
          <c:smooth val="0"/>
        </c:ser>
        <c:ser>
          <c:idx val="3"/>
          <c:order val="3"/>
          <c:tx>
            <c:v>Semi-auto Lathe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Options'!$Q$11:$Q$40</c:f>
              <c:numCache/>
            </c:numRef>
          </c:yVal>
          <c:smooth val="0"/>
        </c:ser>
        <c:axId val="19539850"/>
        <c:axId val="41640923"/>
      </c:scatterChart>
      <c:valAx>
        <c:axId val="1953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crossBetween val="midCat"/>
        <c:dispUnits/>
      </c:valAx>
      <c:valAx>
        <c:axId val="416409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"/>
          <c:w val="0.927"/>
          <c:h val="0.89725"/>
        </c:manualLayout>
      </c:layout>
      <c:scatterChart>
        <c:scatterStyle val="smoothMarker"/>
        <c:varyColors val="0"/>
        <c:ser>
          <c:idx val="0"/>
          <c:order val="0"/>
          <c:tx>
            <c:v>Total Revenue 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Total Cost Line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Q_BEP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&quot;$&quot;* #,##0_);_(&quot;$&quot;* \(#,##0\);_(&quot;$&quot;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'BEP_Single Option'!$B$20:$B$21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Option'!$C$20:$C$21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Profit(loss) Line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Option'!$E$14:$E$15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Horizontal Line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'BEP_Single Option'!$D$20:$D$21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Option'!$E$20:$E$21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9223988"/>
        <c:axId val="17471573"/>
      </c:scatterChart>
      <c:val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crossBetween val="midCat"/>
        <c:dispUnits/>
      </c:val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25"/>
          <c:y val="0.09625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9</xdr:col>
      <xdr:colOff>161925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47700" y="2838450"/>
        <a:ext cx="561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3</xdr:row>
      <xdr:rowOff>114300</xdr:rowOff>
    </xdr:from>
    <xdr:to>
      <xdr:col>4</xdr:col>
      <xdr:colOff>285750</xdr:colOff>
      <xdr:row>5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0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0</xdr:rowOff>
    </xdr:from>
    <xdr:to>
      <xdr:col>6</xdr:col>
      <xdr:colOff>361950</xdr:colOff>
      <xdr:row>8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</xdr:row>
      <xdr:rowOff>0</xdr:rowOff>
    </xdr:from>
    <xdr:to>
      <xdr:col>6</xdr:col>
      <xdr:colOff>361950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0</xdr:rowOff>
    </xdr:from>
    <xdr:to>
      <xdr:col>6</xdr:col>
      <xdr:colOff>361950</xdr:colOff>
      <xdr:row>10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0</xdr:rowOff>
    </xdr:from>
    <xdr:to>
      <xdr:col>4</xdr:col>
      <xdr:colOff>361950</xdr:colOff>
      <xdr:row>9</xdr:row>
      <xdr:rowOff>152400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0</xdr:rowOff>
    </xdr:from>
    <xdr:to>
      <xdr:col>4</xdr:col>
      <xdr:colOff>361950</xdr:colOff>
      <xdr:row>10</xdr:row>
      <xdr:rowOff>152400</xdr:rowOff>
    </xdr:to>
    <xdr:pic>
      <xdr:nvPicPr>
        <xdr:cNvPr id="7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0</xdr:rowOff>
    </xdr:from>
    <xdr:to>
      <xdr:col>4</xdr:col>
      <xdr:colOff>361950</xdr:colOff>
      <xdr:row>8</xdr:row>
      <xdr:rowOff>152400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133350</xdr:rowOff>
    </xdr:from>
    <xdr:to>
      <xdr:col>9</xdr:col>
      <xdr:colOff>314325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504825" y="1790700"/>
        <a:ext cx="5457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142875</xdr:colOff>
      <xdr:row>6</xdr:row>
      <xdr:rowOff>28575</xdr:rowOff>
    </xdr:from>
    <xdr:to>
      <xdr:col>6</xdr:col>
      <xdr:colOff>47625</xdr:colOff>
      <xdr:row>6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00125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19050</xdr:rowOff>
    </xdr:from>
    <xdr:to>
      <xdr:col>6</xdr:col>
      <xdr:colOff>47625</xdr:colOff>
      <xdr:row>7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152525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19050</xdr:rowOff>
    </xdr:from>
    <xdr:to>
      <xdr:col>6</xdr:col>
      <xdr:colOff>47625</xdr:colOff>
      <xdr:row>8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314450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Q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4.421875" style="0" customWidth="1"/>
    <col min="5" max="5" width="10.00390625" style="0" customWidth="1"/>
    <col min="6" max="6" width="12.140625" style="0" customWidth="1"/>
    <col min="8" max="8" width="9.140625" style="28" customWidth="1"/>
    <col min="13" max="14" width="9.140625" style="20" customWidth="1"/>
    <col min="15" max="15" width="11.8515625" style="20" customWidth="1"/>
    <col min="16" max="16" width="12.28125" style="20" bestFit="1" customWidth="1"/>
    <col min="17" max="17" width="11.28125" style="20" bestFit="1" customWidth="1"/>
  </cols>
  <sheetData>
    <row r="2" ht="12.75">
      <c r="B2" s="26" t="s">
        <v>20</v>
      </c>
    </row>
    <row r="4" ht="12.75"/>
    <row r="5" spans="2:4" ht="12.75">
      <c r="B5" t="s">
        <v>13</v>
      </c>
      <c r="D5" s="17">
        <v>300</v>
      </c>
    </row>
    <row r="6" ht="12.75">
      <c r="D6" s="19"/>
    </row>
    <row r="7" spans="2:8" ht="38.25">
      <c r="B7" s="24" t="s">
        <v>9</v>
      </c>
      <c r="C7" s="24"/>
      <c r="D7" s="24" t="s">
        <v>10</v>
      </c>
      <c r="E7" s="24"/>
      <c r="F7" s="25" t="s">
        <v>11</v>
      </c>
      <c r="H7" s="29" t="s">
        <v>22</v>
      </c>
    </row>
    <row r="8" spans="12:13" ht="12.75">
      <c r="L8" s="21" t="s">
        <v>17</v>
      </c>
      <c r="M8" s="22">
        <v>100</v>
      </c>
    </row>
    <row r="9" spans="2:8" ht="12.75">
      <c r="B9" t="s">
        <v>12</v>
      </c>
      <c r="D9" s="17">
        <v>0</v>
      </c>
      <c r="E9" s="14"/>
      <c r="F9" s="17">
        <v>200</v>
      </c>
      <c r="H9" s="28">
        <f>IF(D9=0,"",INT(D9/(Rev-F9)))</f>
      </c>
    </row>
    <row r="10" spans="2:17" ht="12.75">
      <c r="B10" t="s">
        <v>18</v>
      </c>
      <c r="D10" s="17">
        <v>200000</v>
      </c>
      <c r="E10" s="14"/>
      <c r="F10" s="17">
        <v>15</v>
      </c>
      <c r="H10" s="28">
        <f>IF(D10=0,"",INT(D10/(Rev-F10)))</f>
        <v>701</v>
      </c>
      <c r="M10" s="20" t="s">
        <v>1</v>
      </c>
      <c r="N10" s="20" t="s">
        <v>2</v>
      </c>
      <c r="O10" s="20" t="s">
        <v>14</v>
      </c>
      <c r="P10" s="20" t="s">
        <v>15</v>
      </c>
      <c r="Q10" s="20" t="s">
        <v>16</v>
      </c>
    </row>
    <row r="11" spans="2:17" ht="12.75">
      <c r="B11" t="s">
        <v>19</v>
      </c>
      <c r="D11" s="17">
        <v>80000</v>
      </c>
      <c r="E11" s="14"/>
      <c r="F11" s="17">
        <v>75</v>
      </c>
      <c r="H11" s="28">
        <f>IF(D11=0,"",INT(D11/(Rev-F11)))</f>
        <v>355</v>
      </c>
      <c r="M11" s="20">
        <v>0</v>
      </c>
      <c r="N11" s="23">
        <f aca="true" t="shared" si="0" ref="N11:N40">Rev*Q</f>
        <v>0</v>
      </c>
      <c r="O11" s="23">
        <f aca="true" t="shared" si="1" ref="O11:O40">$D$9+$F$9*Q</f>
        <v>0</v>
      </c>
      <c r="P11" s="23">
        <f aca="true" t="shared" si="2" ref="P11:P40">$D$10+$F$10*Q</f>
        <v>200000</v>
      </c>
      <c r="Q11" s="23">
        <f aca="true" t="shared" si="3" ref="Q11:Q40">$D$11+$F$11*Q</f>
        <v>80000</v>
      </c>
    </row>
    <row r="12" spans="2:17" ht="12.75">
      <c r="B12" s="18"/>
      <c r="C12" s="18"/>
      <c r="D12" s="18"/>
      <c r="E12" s="18"/>
      <c r="F12" s="18"/>
      <c r="H12" s="30"/>
      <c r="M12" s="20">
        <f>M11+$M$8</f>
        <v>100</v>
      </c>
      <c r="N12" s="23">
        <f t="shared" si="0"/>
        <v>30000</v>
      </c>
      <c r="O12" s="23">
        <f t="shared" si="1"/>
        <v>20000</v>
      </c>
      <c r="P12" s="23">
        <f t="shared" si="2"/>
        <v>201500</v>
      </c>
      <c r="Q12" s="23">
        <f t="shared" si="3"/>
        <v>87500</v>
      </c>
    </row>
    <row r="13" spans="13:17" ht="12.75">
      <c r="M13" s="20">
        <f aca="true" t="shared" si="4" ref="M13:M40">M12+$M$8</f>
        <v>200</v>
      </c>
      <c r="N13" s="23">
        <f t="shared" si="0"/>
        <v>60000</v>
      </c>
      <c r="O13" s="23">
        <f t="shared" si="1"/>
        <v>40000</v>
      </c>
      <c r="P13" s="23">
        <f t="shared" si="2"/>
        <v>203000</v>
      </c>
      <c r="Q13" s="23">
        <f t="shared" si="3"/>
        <v>95000</v>
      </c>
    </row>
    <row r="14" spans="13:17" ht="12.75">
      <c r="M14" s="20">
        <f t="shared" si="4"/>
        <v>300</v>
      </c>
      <c r="N14" s="23">
        <f t="shared" si="0"/>
        <v>90000</v>
      </c>
      <c r="O14" s="23">
        <f t="shared" si="1"/>
        <v>60000</v>
      </c>
      <c r="P14" s="23">
        <f t="shared" si="2"/>
        <v>204500</v>
      </c>
      <c r="Q14" s="23">
        <f t="shared" si="3"/>
        <v>102500</v>
      </c>
    </row>
    <row r="15" spans="13:17" ht="12.75">
      <c r="M15" s="20">
        <f t="shared" si="4"/>
        <v>400</v>
      </c>
      <c r="N15" s="23">
        <f t="shared" si="0"/>
        <v>120000</v>
      </c>
      <c r="O15" s="23">
        <f t="shared" si="1"/>
        <v>80000</v>
      </c>
      <c r="P15" s="23">
        <f t="shared" si="2"/>
        <v>206000</v>
      </c>
      <c r="Q15" s="23">
        <f t="shared" si="3"/>
        <v>110000</v>
      </c>
    </row>
    <row r="16" spans="13:17" ht="12.75">
      <c r="M16" s="20">
        <f t="shared" si="4"/>
        <v>500</v>
      </c>
      <c r="N16" s="23">
        <f t="shared" si="0"/>
        <v>150000</v>
      </c>
      <c r="O16" s="23">
        <f t="shared" si="1"/>
        <v>100000</v>
      </c>
      <c r="P16" s="23">
        <f t="shared" si="2"/>
        <v>207500</v>
      </c>
      <c r="Q16" s="23">
        <f t="shared" si="3"/>
        <v>117500</v>
      </c>
    </row>
    <row r="17" spans="13:17" ht="12.75">
      <c r="M17" s="20">
        <f t="shared" si="4"/>
        <v>600</v>
      </c>
      <c r="N17" s="23">
        <f t="shared" si="0"/>
        <v>180000</v>
      </c>
      <c r="O17" s="23">
        <f t="shared" si="1"/>
        <v>120000</v>
      </c>
      <c r="P17" s="23">
        <f t="shared" si="2"/>
        <v>209000</v>
      </c>
      <c r="Q17" s="23">
        <f t="shared" si="3"/>
        <v>125000</v>
      </c>
    </row>
    <row r="18" spans="13:17" ht="12.75">
      <c r="M18" s="20">
        <f t="shared" si="4"/>
        <v>700</v>
      </c>
      <c r="N18" s="23">
        <f t="shared" si="0"/>
        <v>210000</v>
      </c>
      <c r="O18" s="23">
        <f t="shared" si="1"/>
        <v>140000</v>
      </c>
      <c r="P18" s="23">
        <f t="shared" si="2"/>
        <v>210500</v>
      </c>
      <c r="Q18" s="23">
        <f t="shared" si="3"/>
        <v>132500</v>
      </c>
    </row>
    <row r="19" spans="13:17" ht="12.75">
      <c r="M19" s="20">
        <f t="shared" si="4"/>
        <v>800</v>
      </c>
      <c r="N19" s="23">
        <f t="shared" si="0"/>
        <v>240000</v>
      </c>
      <c r="O19" s="23">
        <f t="shared" si="1"/>
        <v>160000</v>
      </c>
      <c r="P19" s="23">
        <f t="shared" si="2"/>
        <v>212000</v>
      </c>
      <c r="Q19" s="23">
        <f t="shared" si="3"/>
        <v>140000</v>
      </c>
    </row>
    <row r="20" spans="13:17" ht="12.75">
      <c r="M20" s="20">
        <f t="shared" si="4"/>
        <v>900</v>
      </c>
      <c r="N20" s="23">
        <f t="shared" si="0"/>
        <v>270000</v>
      </c>
      <c r="O20" s="23">
        <f t="shared" si="1"/>
        <v>180000</v>
      </c>
      <c r="P20" s="23">
        <f t="shared" si="2"/>
        <v>213500</v>
      </c>
      <c r="Q20" s="23">
        <f t="shared" si="3"/>
        <v>147500</v>
      </c>
    </row>
    <row r="21" spans="13:17" ht="12.75">
      <c r="M21" s="20">
        <f t="shared" si="4"/>
        <v>1000</v>
      </c>
      <c r="N21" s="23">
        <f t="shared" si="0"/>
        <v>300000</v>
      </c>
      <c r="O21" s="23">
        <f t="shared" si="1"/>
        <v>200000</v>
      </c>
      <c r="P21" s="23">
        <f t="shared" si="2"/>
        <v>215000</v>
      </c>
      <c r="Q21" s="23">
        <f t="shared" si="3"/>
        <v>155000</v>
      </c>
    </row>
    <row r="22" spans="13:17" ht="12.75">
      <c r="M22" s="20">
        <f t="shared" si="4"/>
        <v>1100</v>
      </c>
      <c r="N22" s="23">
        <f t="shared" si="0"/>
        <v>330000</v>
      </c>
      <c r="O22" s="23">
        <f t="shared" si="1"/>
        <v>220000</v>
      </c>
      <c r="P22" s="23">
        <f t="shared" si="2"/>
        <v>216500</v>
      </c>
      <c r="Q22" s="23">
        <f t="shared" si="3"/>
        <v>162500</v>
      </c>
    </row>
    <row r="23" spans="13:17" ht="12.75">
      <c r="M23" s="20">
        <f t="shared" si="4"/>
        <v>1200</v>
      </c>
      <c r="N23" s="23">
        <f t="shared" si="0"/>
        <v>360000</v>
      </c>
      <c r="O23" s="23">
        <f t="shared" si="1"/>
        <v>240000</v>
      </c>
      <c r="P23" s="23">
        <f t="shared" si="2"/>
        <v>218000</v>
      </c>
      <c r="Q23" s="23">
        <f t="shared" si="3"/>
        <v>170000</v>
      </c>
    </row>
    <row r="24" spans="13:17" ht="12.75">
      <c r="M24" s="20">
        <f t="shared" si="4"/>
        <v>1300</v>
      </c>
      <c r="N24" s="23">
        <f t="shared" si="0"/>
        <v>390000</v>
      </c>
      <c r="O24" s="23">
        <f t="shared" si="1"/>
        <v>260000</v>
      </c>
      <c r="P24" s="23">
        <f t="shared" si="2"/>
        <v>219500</v>
      </c>
      <c r="Q24" s="23">
        <f t="shared" si="3"/>
        <v>177500</v>
      </c>
    </row>
    <row r="25" spans="13:17" ht="12.75">
      <c r="M25" s="20">
        <f t="shared" si="4"/>
        <v>1400</v>
      </c>
      <c r="N25" s="23">
        <f t="shared" si="0"/>
        <v>420000</v>
      </c>
      <c r="O25" s="23">
        <f t="shared" si="1"/>
        <v>280000</v>
      </c>
      <c r="P25" s="23">
        <f t="shared" si="2"/>
        <v>221000</v>
      </c>
      <c r="Q25" s="23">
        <f t="shared" si="3"/>
        <v>185000</v>
      </c>
    </row>
    <row r="26" spans="13:17" ht="12.75">
      <c r="M26" s="20">
        <f t="shared" si="4"/>
        <v>1500</v>
      </c>
      <c r="N26" s="23">
        <f t="shared" si="0"/>
        <v>450000</v>
      </c>
      <c r="O26" s="23">
        <f t="shared" si="1"/>
        <v>300000</v>
      </c>
      <c r="P26" s="23">
        <f t="shared" si="2"/>
        <v>222500</v>
      </c>
      <c r="Q26" s="23">
        <f t="shared" si="3"/>
        <v>192500</v>
      </c>
    </row>
    <row r="27" spans="13:17" ht="12.75">
      <c r="M27" s="20">
        <f t="shared" si="4"/>
        <v>1600</v>
      </c>
      <c r="N27" s="23">
        <f t="shared" si="0"/>
        <v>480000</v>
      </c>
      <c r="O27" s="23">
        <f t="shared" si="1"/>
        <v>320000</v>
      </c>
      <c r="P27" s="23">
        <f t="shared" si="2"/>
        <v>224000</v>
      </c>
      <c r="Q27" s="23">
        <f t="shared" si="3"/>
        <v>200000</v>
      </c>
    </row>
    <row r="28" spans="13:17" ht="12.75">
      <c r="M28" s="20">
        <f t="shared" si="4"/>
        <v>1700</v>
      </c>
      <c r="N28" s="23">
        <f t="shared" si="0"/>
        <v>510000</v>
      </c>
      <c r="O28" s="23">
        <f t="shared" si="1"/>
        <v>340000</v>
      </c>
      <c r="P28" s="23">
        <f t="shared" si="2"/>
        <v>225500</v>
      </c>
      <c r="Q28" s="23">
        <f t="shared" si="3"/>
        <v>207500</v>
      </c>
    </row>
    <row r="29" spans="13:17" ht="12.75">
      <c r="M29" s="20">
        <f t="shared" si="4"/>
        <v>1800</v>
      </c>
      <c r="N29" s="23">
        <f t="shared" si="0"/>
        <v>540000</v>
      </c>
      <c r="O29" s="23">
        <f t="shared" si="1"/>
        <v>360000</v>
      </c>
      <c r="P29" s="23">
        <f t="shared" si="2"/>
        <v>227000</v>
      </c>
      <c r="Q29" s="23">
        <f t="shared" si="3"/>
        <v>215000</v>
      </c>
    </row>
    <row r="30" spans="13:17" ht="12.75">
      <c r="M30" s="20">
        <f t="shared" si="4"/>
        <v>1900</v>
      </c>
      <c r="N30" s="23">
        <f t="shared" si="0"/>
        <v>570000</v>
      </c>
      <c r="O30" s="23">
        <f t="shared" si="1"/>
        <v>380000</v>
      </c>
      <c r="P30" s="23">
        <f t="shared" si="2"/>
        <v>228500</v>
      </c>
      <c r="Q30" s="23">
        <f t="shared" si="3"/>
        <v>222500</v>
      </c>
    </row>
    <row r="31" spans="13:17" ht="12.75">
      <c r="M31" s="20">
        <f t="shared" si="4"/>
        <v>2000</v>
      </c>
      <c r="N31" s="23">
        <f t="shared" si="0"/>
        <v>600000</v>
      </c>
      <c r="O31" s="23">
        <f t="shared" si="1"/>
        <v>400000</v>
      </c>
      <c r="P31" s="23">
        <f t="shared" si="2"/>
        <v>230000</v>
      </c>
      <c r="Q31" s="23">
        <f t="shared" si="3"/>
        <v>230000</v>
      </c>
    </row>
    <row r="32" spans="13:17" ht="12.75">
      <c r="M32" s="20">
        <f t="shared" si="4"/>
        <v>2100</v>
      </c>
      <c r="N32" s="23">
        <f t="shared" si="0"/>
        <v>630000</v>
      </c>
      <c r="O32" s="23">
        <f t="shared" si="1"/>
        <v>420000</v>
      </c>
      <c r="P32" s="23">
        <f t="shared" si="2"/>
        <v>231500</v>
      </c>
      <c r="Q32" s="23">
        <f t="shared" si="3"/>
        <v>237500</v>
      </c>
    </row>
    <row r="33" spans="13:17" ht="12.75">
      <c r="M33" s="20">
        <f t="shared" si="4"/>
        <v>2200</v>
      </c>
      <c r="N33" s="23">
        <f t="shared" si="0"/>
        <v>660000</v>
      </c>
      <c r="O33" s="23">
        <f t="shared" si="1"/>
        <v>440000</v>
      </c>
      <c r="P33" s="23">
        <f t="shared" si="2"/>
        <v>233000</v>
      </c>
      <c r="Q33" s="23">
        <f t="shared" si="3"/>
        <v>245000</v>
      </c>
    </row>
    <row r="34" spans="13:17" ht="12.75">
      <c r="M34" s="20">
        <f t="shared" si="4"/>
        <v>2300</v>
      </c>
      <c r="N34" s="23">
        <f t="shared" si="0"/>
        <v>690000</v>
      </c>
      <c r="O34" s="23">
        <f t="shared" si="1"/>
        <v>460000</v>
      </c>
      <c r="P34" s="23">
        <f t="shared" si="2"/>
        <v>234500</v>
      </c>
      <c r="Q34" s="23">
        <f t="shared" si="3"/>
        <v>252500</v>
      </c>
    </row>
    <row r="35" spans="13:17" ht="12.75">
      <c r="M35" s="20">
        <f t="shared" si="4"/>
        <v>2400</v>
      </c>
      <c r="N35" s="23">
        <f t="shared" si="0"/>
        <v>720000</v>
      </c>
      <c r="O35" s="23">
        <f t="shared" si="1"/>
        <v>480000</v>
      </c>
      <c r="P35" s="23">
        <f t="shared" si="2"/>
        <v>236000</v>
      </c>
      <c r="Q35" s="23">
        <f t="shared" si="3"/>
        <v>260000</v>
      </c>
    </row>
    <row r="36" spans="13:17" ht="12.75">
      <c r="M36" s="20">
        <f t="shared" si="4"/>
        <v>2500</v>
      </c>
      <c r="N36" s="23">
        <f t="shared" si="0"/>
        <v>750000</v>
      </c>
      <c r="O36" s="23">
        <f t="shared" si="1"/>
        <v>500000</v>
      </c>
      <c r="P36" s="23">
        <f t="shared" si="2"/>
        <v>237500</v>
      </c>
      <c r="Q36" s="23">
        <f t="shared" si="3"/>
        <v>267500</v>
      </c>
    </row>
    <row r="37" spans="13:17" ht="12.75">
      <c r="M37" s="20">
        <f t="shared" si="4"/>
        <v>2600</v>
      </c>
      <c r="N37" s="23">
        <f t="shared" si="0"/>
        <v>780000</v>
      </c>
      <c r="O37" s="23">
        <f t="shared" si="1"/>
        <v>520000</v>
      </c>
      <c r="P37" s="23">
        <f t="shared" si="2"/>
        <v>239000</v>
      </c>
      <c r="Q37" s="23">
        <f t="shared" si="3"/>
        <v>275000</v>
      </c>
    </row>
    <row r="38" spans="13:17" ht="12.75">
      <c r="M38" s="20">
        <f t="shared" si="4"/>
        <v>2700</v>
      </c>
      <c r="N38" s="23">
        <f t="shared" si="0"/>
        <v>810000</v>
      </c>
      <c r="O38" s="23">
        <f t="shared" si="1"/>
        <v>540000</v>
      </c>
      <c r="P38" s="23">
        <f t="shared" si="2"/>
        <v>240500</v>
      </c>
      <c r="Q38" s="23">
        <f t="shared" si="3"/>
        <v>282500</v>
      </c>
    </row>
    <row r="39" spans="13:17" ht="12.75">
      <c r="M39" s="20">
        <f t="shared" si="4"/>
        <v>2800</v>
      </c>
      <c r="N39" s="23">
        <f t="shared" si="0"/>
        <v>840000</v>
      </c>
      <c r="O39" s="23">
        <f t="shared" si="1"/>
        <v>560000</v>
      </c>
      <c r="P39" s="23">
        <f t="shared" si="2"/>
        <v>242000</v>
      </c>
      <c r="Q39" s="23">
        <f t="shared" si="3"/>
        <v>290000</v>
      </c>
    </row>
    <row r="40" spans="13:17" ht="12.75">
      <c r="M40" s="20">
        <f t="shared" si="4"/>
        <v>2900</v>
      </c>
      <c r="N40" s="23">
        <f t="shared" si="0"/>
        <v>870000</v>
      </c>
      <c r="O40" s="23">
        <f t="shared" si="1"/>
        <v>580000</v>
      </c>
      <c r="P40" s="23">
        <f t="shared" si="2"/>
        <v>243500</v>
      </c>
      <c r="Q40" s="23">
        <f t="shared" si="3"/>
        <v>297500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E37"/>
  <sheetViews>
    <sheetView showGridLines="0" workbookViewId="0" topLeftCell="A1">
      <selection activeCell="G8" sqref="G8"/>
    </sheetView>
  </sheetViews>
  <sheetFormatPr defaultColWidth="9.140625" defaultRowHeight="12.75"/>
  <cols>
    <col min="1" max="1" width="8.00390625" style="0" customWidth="1"/>
    <col min="2" max="2" width="11.28125" style="0" bestFit="1" customWidth="1"/>
    <col min="4" max="4" width="11.28125" style="0" bestFit="1" customWidth="1"/>
    <col min="5" max="5" width="11.00390625" style="0" customWidth="1"/>
    <col min="6" max="6" width="6.57421875" style="0" customWidth="1"/>
  </cols>
  <sheetData>
    <row r="2" ht="12.75">
      <c r="B2" s="27" t="s">
        <v>21</v>
      </c>
    </row>
    <row r="7" spans="2:4" ht="12.75">
      <c r="B7" t="s">
        <v>0</v>
      </c>
      <c r="D7" s="16">
        <v>72794</v>
      </c>
    </row>
    <row r="8" spans="2:4" ht="12.75">
      <c r="B8" t="s">
        <v>7</v>
      </c>
      <c r="D8" s="16">
        <v>76</v>
      </c>
    </row>
    <row r="9" spans="2:4" ht="12.75">
      <c r="B9" t="s">
        <v>6</v>
      </c>
      <c r="D9" s="16">
        <v>194</v>
      </c>
    </row>
    <row r="10" spans="2:4" ht="15.75">
      <c r="B10" t="s">
        <v>8</v>
      </c>
      <c r="D10" s="10">
        <f>B21</f>
        <v>616.8983050847457</v>
      </c>
    </row>
    <row r="13" spans="2:5" ht="12.75">
      <c r="B13" s="5" t="s">
        <v>1</v>
      </c>
      <c r="C13" s="6" t="s">
        <v>2</v>
      </c>
      <c r="D13" s="6" t="s">
        <v>3</v>
      </c>
      <c r="E13" s="7" t="s">
        <v>5</v>
      </c>
    </row>
    <row r="14" spans="2:5" ht="12.75">
      <c r="B14" s="8">
        <v>0</v>
      </c>
      <c r="C14" s="1">
        <f>R_*Q</f>
        <v>0</v>
      </c>
      <c r="D14" s="1">
        <f>FixedCost+VC*Q</f>
        <v>72794</v>
      </c>
      <c r="E14" s="2">
        <f>TR-TC</f>
        <v>-72794</v>
      </c>
    </row>
    <row r="15" spans="2:5" ht="12.75">
      <c r="B15" s="9">
        <v>1000</v>
      </c>
      <c r="C15" s="3">
        <f>R_*Q</f>
        <v>194000</v>
      </c>
      <c r="D15" s="3">
        <f>FixedCost+VC*Q</f>
        <v>148794</v>
      </c>
      <c r="E15" s="4">
        <f>TR-TC</f>
        <v>45206</v>
      </c>
    </row>
    <row r="19" spans="2:5" ht="12.75">
      <c r="B19" s="12" t="s">
        <v>1</v>
      </c>
      <c r="C19" s="12" t="s">
        <v>4</v>
      </c>
      <c r="D19" s="12" t="s">
        <v>1</v>
      </c>
      <c r="E19" s="12" t="s">
        <v>3</v>
      </c>
    </row>
    <row r="20" spans="2:5" ht="12.75">
      <c r="B20" s="12">
        <f>FixedCost/(R_-VC)</f>
        <v>616.8983050847457</v>
      </c>
      <c r="C20" s="12">
        <v>0</v>
      </c>
      <c r="D20" s="12">
        <v>0</v>
      </c>
      <c r="E20" s="12">
        <f>E21</f>
        <v>119678.27118644067</v>
      </c>
    </row>
    <row r="21" spans="2:5" ht="12.75">
      <c r="B21" s="12">
        <f>FixedCost/(R_-VC)</f>
        <v>616.8983050847457</v>
      </c>
      <c r="C21" s="12">
        <f>B21*R_</f>
        <v>119678.27118644067</v>
      </c>
      <c r="D21" s="13">
        <f>D10</f>
        <v>616.8983050847457</v>
      </c>
      <c r="E21" s="12">
        <f>FixedCost+D10*VC</f>
        <v>119678.27118644067</v>
      </c>
    </row>
    <row r="35" spans="2:4" ht="12.75">
      <c r="B35" s="14"/>
      <c r="C35" s="14"/>
      <c r="D35" s="14"/>
    </row>
    <row r="36" spans="2:5" ht="12.75">
      <c r="B36" s="14"/>
      <c r="C36" s="15"/>
      <c r="D36" s="14"/>
      <c r="E36" s="11"/>
    </row>
    <row r="37" spans="2:4" ht="12.75">
      <c r="B37" s="14"/>
      <c r="C37" s="14"/>
      <c r="D37" s="14"/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NerdZoo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Ordonez, PhD</dc:creator>
  <cp:keywords/>
  <dc:description/>
  <cp:lastModifiedBy>Ordonez</cp:lastModifiedBy>
  <dcterms:created xsi:type="dcterms:W3CDTF">2003-04-29T13:33:09Z</dcterms:created>
  <dcterms:modified xsi:type="dcterms:W3CDTF">2004-10-01T21:42:44Z</dcterms:modified>
  <cp:category/>
  <cp:version/>
  <cp:contentType/>
  <cp:contentStatus/>
</cp:coreProperties>
</file>