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715" activeTab="0"/>
  </bookViews>
  <sheets>
    <sheet name="Applichem" sheetId="1" r:id="rId1"/>
    <sheet name="PastYearPlan" sheetId="2" r:id="rId2"/>
    <sheet name="SolverSolution" sheetId="3" r:id="rId3"/>
  </sheets>
  <definedNames>
    <definedName name="solver_adj" localSheetId="2" hidden="1">'SolverSolution'!$C$27:$H$32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'SolverSolution'!$I$27:$I$32</definedName>
    <definedName name="solver_lhs2" localSheetId="2" hidden="1">'SolverSolution'!$C$33:$H$33</definedName>
    <definedName name="solver_lin" localSheetId="2" hidden="1">1</definedName>
    <definedName name="solver_neg" localSheetId="2" hidden="1">1</definedName>
    <definedName name="solver_num" localSheetId="2" hidden="1">2</definedName>
    <definedName name="solver_nwt" localSheetId="2" hidden="1">1</definedName>
    <definedName name="solver_opt" localSheetId="2" hidden="1">'SolverSolution'!$H$43</definedName>
    <definedName name="solver_pre" localSheetId="2" hidden="1">0.000001</definedName>
    <definedName name="solver_rel1" localSheetId="2" hidden="1">1</definedName>
    <definedName name="solver_rel2" localSheetId="2" hidden="1">2</definedName>
    <definedName name="solver_rhs1" localSheetId="2" hidden="1">'SolverSolution'!$I$4:$I$9</definedName>
    <definedName name="solver_rhs2" localSheetId="2" hidden="1">'SolverSolution'!$C$10:$H$10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<sst xmlns="http://schemas.openxmlformats.org/spreadsheetml/2006/main" count="163" uniqueCount="32">
  <si>
    <t>Mexico</t>
  </si>
  <si>
    <t>Canada</t>
  </si>
  <si>
    <t>Venezuela</t>
  </si>
  <si>
    <t>Total</t>
  </si>
  <si>
    <t>Applichem - The Transportation Problem</t>
  </si>
  <si>
    <t>Mexico City</t>
  </si>
  <si>
    <t>Frankfort, Germany</t>
  </si>
  <si>
    <t>Caracas, Venezuela</t>
  </si>
  <si>
    <t>Gary, Indiana</t>
  </si>
  <si>
    <t>Osaka, Japan</t>
  </si>
  <si>
    <t>Europe</t>
  </si>
  <si>
    <t>United States</t>
  </si>
  <si>
    <t>Japan</t>
  </si>
  <si>
    <t>Plant/Country</t>
  </si>
  <si>
    <t>Product Made and Shipped During Past Year (in 100,000 lb units)</t>
  </si>
  <si>
    <t>Total Demand</t>
  </si>
  <si>
    <t>Import Duty</t>
  </si>
  <si>
    <t>Transportation Cost (per 1,000 lbs), Import Duties and Demands for Release-ease</t>
  </si>
  <si>
    <t>Plant Production Costs and Capacity</t>
  </si>
  <si>
    <t>Production Cost (per 1,000 lbs.)</t>
  </si>
  <si>
    <t>Plant Capacity (100,000 lb units)</t>
  </si>
  <si>
    <t>Windsor Ontario</t>
  </si>
  <si>
    <t>Requirements</t>
  </si>
  <si>
    <t>Candidate
Solution</t>
  </si>
  <si>
    <t>Total
Shipped</t>
  </si>
  <si>
    <t>Cost
Calculations</t>
  </si>
  <si>
    <t>Windsor, Ontario</t>
  </si>
  <si>
    <t>Combined Costs</t>
  </si>
  <si>
    <t>Production Costs</t>
  </si>
  <si>
    <t>Plant Capacity</t>
  </si>
  <si>
    <t>Base Costs</t>
  </si>
  <si>
    <t>Idle Capacity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</si>
</sst>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[Red]&quot;LESS&quot;;[Red]&quot;MORE&quot;;[Blue]&quot;OK&quot;"/>
    <numFmt numFmtId="167" formatCode="[Red]&quot;MORE&quot;;[Red]&quot;LESS&quot;;[Blue]&quot;OK&quot;"/>
    <numFmt numFmtId="168" formatCode="&quot;$&quot;#,##0"/>
    <numFmt numFmtId="169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169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164" fontId="0" fillId="0" borderId="3" xfId="0" applyNumberFormat="1" applyBorder="1" applyAlignment="1">
      <alignment/>
    </xf>
    <xf numFmtId="2" fontId="0" fillId="0" borderId="4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164" fontId="0" fillId="0" borderId="8" xfId="0" applyNumberFormat="1" applyBorder="1" applyAlignment="1">
      <alignment horizontal="right" vertical="center"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2" xfId="0" applyNumberFormat="1" applyBorder="1" applyAlignment="1">
      <alignment/>
    </xf>
    <xf numFmtId="169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1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19.8515625" style="0" customWidth="1"/>
    <col min="3" max="3" width="10.00390625" style="0" customWidth="1"/>
    <col min="5" max="5" width="10.7109375" style="0" customWidth="1"/>
  </cols>
  <sheetData>
    <row r="2" ht="12.75">
      <c r="B2" s="4" t="s">
        <v>4</v>
      </c>
    </row>
    <row r="3" ht="12.75">
      <c r="B3" s="4"/>
    </row>
    <row r="4" spans="2:7" ht="25.5" customHeight="1">
      <c r="B4" s="63" t="s">
        <v>14</v>
      </c>
      <c r="C4" s="62"/>
      <c r="D4" s="62"/>
      <c r="E4" s="64"/>
      <c r="F4" s="64"/>
      <c r="G4" s="65"/>
    </row>
    <row r="5" spans="2:9" ht="25.5">
      <c r="B5" s="9" t="s">
        <v>13</v>
      </c>
      <c r="C5" s="17" t="s">
        <v>0</v>
      </c>
      <c r="D5" s="17" t="s">
        <v>1</v>
      </c>
      <c r="E5" s="17" t="s">
        <v>2</v>
      </c>
      <c r="F5" s="17" t="s">
        <v>10</v>
      </c>
      <c r="G5" s="17" t="s">
        <v>11</v>
      </c>
      <c r="H5" s="17" t="s">
        <v>12</v>
      </c>
      <c r="I5" s="17" t="s">
        <v>3</v>
      </c>
    </row>
    <row r="6" spans="2:9" ht="12.75">
      <c r="B6" s="7" t="s">
        <v>5</v>
      </c>
      <c r="C6" s="26">
        <v>3</v>
      </c>
      <c r="D6" s="27"/>
      <c r="E6" s="27">
        <v>6.3</v>
      </c>
      <c r="F6" s="27"/>
      <c r="G6" s="27"/>
      <c r="H6" s="28">
        <v>7.9</v>
      </c>
      <c r="I6" s="16">
        <f aca="true" t="shared" si="0" ref="I6:I11">SUM(C6:H6)</f>
        <v>17.200000000000003</v>
      </c>
    </row>
    <row r="7" spans="2:9" ht="12.75">
      <c r="B7" s="7" t="s">
        <v>26</v>
      </c>
      <c r="C7" s="29"/>
      <c r="D7" s="30">
        <v>2.6</v>
      </c>
      <c r="E7" s="30"/>
      <c r="F7" s="30"/>
      <c r="G7" s="30"/>
      <c r="H7" s="31"/>
      <c r="I7" s="16">
        <f t="shared" si="0"/>
        <v>2.6</v>
      </c>
    </row>
    <row r="8" spans="2:9" ht="12.75">
      <c r="B8" s="7" t="s">
        <v>7</v>
      </c>
      <c r="C8" s="29"/>
      <c r="D8" s="30"/>
      <c r="E8" s="30">
        <v>4.1</v>
      </c>
      <c r="F8" s="30"/>
      <c r="G8" s="30"/>
      <c r="H8" s="31"/>
      <c r="I8" s="16">
        <f t="shared" si="0"/>
        <v>4.1</v>
      </c>
    </row>
    <row r="9" spans="2:9" ht="12.75">
      <c r="B9" s="7" t="s">
        <v>6</v>
      </c>
      <c r="C9" s="29"/>
      <c r="D9" s="30"/>
      <c r="E9" s="30">
        <v>5.6</v>
      </c>
      <c r="F9" s="30">
        <v>20</v>
      </c>
      <c r="G9" s="30">
        <v>12.4</v>
      </c>
      <c r="H9" s="31"/>
      <c r="I9" s="16">
        <f t="shared" si="0"/>
        <v>38</v>
      </c>
    </row>
    <row r="10" spans="2:9" ht="12.75">
      <c r="B10" s="7" t="s">
        <v>8</v>
      </c>
      <c r="C10" s="29"/>
      <c r="D10" s="30"/>
      <c r="E10" s="30"/>
      <c r="F10" s="30"/>
      <c r="G10" s="30">
        <v>14</v>
      </c>
      <c r="H10" s="31"/>
      <c r="I10" s="16">
        <f t="shared" si="0"/>
        <v>14</v>
      </c>
    </row>
    <row r="11" spans="2:10" ht="12.75">
      <c r="B11" s="7" t="s">
        <v>9</v>
      </c>
      <c r="C11" s="32"/>
      <c r="D11" s="33"/>
      <c r="E11" s="33"/>
      <c r="F11" s="33"/>
      <c r="G11" s="33"/>
      <c r="H11" s="34">
        <v>4</v>
      </c>
      <c r="I11" s="16">
        <f t="shared" si="0"/>
        <v>4</v>
      </c>
      <c r="J11" s="16">
        <f>SUM(I6:I11)</f>
        <v>79.9</v>
      </c>
    </row>
    <row r="12" spans="2:8" ht="12.75">
      <c r="B12" s="10" t="s">
        <v>3</v>
      </c>
      <c r="C12" s="15">
        <f aca="true" t="shared" si="1" ref="C12:H12">SUM(C6:C11)</f>
        <v>3</v>
      </c>
      <c r="D12" s="15">
        <f t="shared" si="1"/>
        <v>2.6</v>
      </c>
      <c r="E12" s="15">
        <f t="shared" si="1"/>
        <v>15.999999999999998</v>
      </c>
      <c r="F12" s="15">
        <f t="shared" si="1"/>
        <v>20</v>
      </c>
      <c r="G12" s="15">
        <f t="shared" si="1"/>
        <v>26.4</v>
      </c>
      <c r="H12" s="15">
        <f t="shared" si="1"/>
        <v>11.9</v>
      </c>
    </row>
    <row r="13" spans="2:9" ht="12.75">
      <c r="B13" s="10"/>
      <c r="C13" s="8"/>
      <c r="D13" s="8"/>
      <c r="E13" s="8"/>
      <c r="F13" s="8"/>
      <c r="G13" s="8"/>
      <c r="H13" s="16">
        <f>SUM(C12:H12)</f>
        <v>79.9</v>
      </c>
      <c r="I13" s="3"/>
    </row>
    <row r="14" spans="2:9" ht="12.75">
      <c r="B14" s="10"/>
      <c r="C14" s="8"/>
      <c r="D14" s="8"/>
      <c r="E14" s="8"/>
      <c r="F14" s="8"/>
      <c r="G14" s="8"/>
      <c r="H14" s="16"/>
      <c r="I14" s="3"/>
    </row>
    <row r="15" spans="2:9" ht="21.75" customHeight="1">
      <c r="B15" s="59" t="s">
        <v>18</v>
      </c>
      <c r="C15" s="61"/>
      <c r="D15" s="61"/>
      <c r="E15" s="62"/>
      <c r="F15" s="62"/>
      <c r="G15" s="8"/>
      <c r="H15" s="8"/>
      <c r="I15" s="3"/>
    </row>
    <row r="16" spans="3:5" ht="51">
      <c r="C16" s="5" t="s">
        <v>19</v>
      </c>
      <c r="D16" s="5" t="s">
        <v>20</v>
      </c>
      <c r="E16" s="5"/>
    </row>
    <row r="17" spans="2:8" ht="12.75">
      <c r="B17" s="7" t="s">
        <v>5</v>
      </c>
      <c r="C17" s="35">
        <v>95.01</v>
      </c>
      <c r="D17" s="36">
        <v>22</v>
      </c>
      <c r="E17" s="3"/>
      <c r="F17" s="3"/>
      <c r="G17" s="3"/>
      <c r="H17" s="3"/>
    </row>
    <row r="18" spans="2:8" ht="12.75">
      <c r="B18" s="7" t="s">
        <v>26</v>
      </c>
      <c r="C18" s="37">
        <v>97.35</v>
      </c>
      <c r="D18" s="38">
        <v>3.7</v>
      </c>
      <c r="E18" s="3"/>
      <c r="F18" s="3"/>
      <c r="G18" s="3"/>
      <c r="H18" s="3"/>
    </row>
    <row r="19" spans="2:8" ht="12.75">
      <c r="B19" s="7" t="s">
        <v>7</v>
      </c>
      <c r="C19" s="37">
        <v>116.34</v>
      </c>
      <c r="D19" s="38">
        <v>4.5</v>
      </c>
      <c r="E19" s="3"/>
      <c r="F19" s="3"/>
      <c r="G19" s="3"/>
      <c r="H19" s="3"/>
    </row>
    <row r="20" spans="2:8" ht="12.75">
      <c r="B20" s="7" t="s">
        <v>6</v>
      </c>
      <c r="C20" s="37">
        <v>76.69</v>
      </c>
      <c r="D20" s="38">
        <v>47</v>
      </c>
      <c r="E20" s="2"/>
      <c r="F20" s="2"/>
      <c r="G20" s="2"/>
      <c r="H20" s="2"/>
    </row>
    <row r="21" spans="2:8" ht="12.75">
      <c r="B21" s="7" t="s">
        <v>8</v>
      </c>
      <c r="C21" s="37">
        <v>102.93</v>
      </c>
      <c r="D21" s="38">
        <v>18.5</v>
      </c>
      <c r="E21" s="3"/>
      <c r="F21" s="3"/>
      <c r="G21" s="3"/>
      <c r="H21" s="3"/>
    </row>
    <row r="22" spans="2:4" ht="12.75">
      <c r="B22" s="7" t="s">
        <v>9</v>
      </c>
      <c r="C22" s="39">
        <v>153.8</v>
      </c>
      <c r="D22" s="40">
        <v>5</v>
      </c>
    </row>
    <row r="23" spans="2:4" ht="12.75">
      <c r="B23" s="7"/>
      <c r="C23" s="12"/>
      <c r="D23" s="13">
        <f>SUM(D17:D22)</f>
        <v>100.7</v>
      </c>
    </row>
    <row r="24" spans="2:4" ht="12.75">
      <c r="B24" s="7"/>
      <c r="C24" s="12"/>
      <c r="D24" s="13"/>
    </row>
    <row r="25" spans="2:4" ht="12.75">
      <c r="B25" s="7"/>
      <c r="C25" s="12"/>
      <c r="D25" s="13"/>
    </row>
    <row r="26" spans="2:7" ht="12.75">
      <c r="B26" s="59" t="s">
        <v>17</v>
      </c>
      <c r="C26" s="60"/>
      <c r="D26" s="60"/>
      <c r="E26" s="60"/>
      <c r="F26" s="60"/>
      <c r="G26" s="60"/>
    </row>
    <row r="27" spans="2:8" ht="25.5">
      <c r="B27" s="9" t="s">
        <v>13</v>
      </c>
      <c r="C27" s="17" t="s">
        <v>0</v>
      </c>
      <c r="D27" s="17" t="s">
        <v>1</v>
      </c>
      <c r="E27" s="17" t="s">
        <v>2</v>
      </c>
      <c r="F27" s="17" t="s">
        <v>10</v>
      </c>
      <c r="G27" s="17" t="s">
        <v>11</v>
      </c>
      <c r="H27" s="17" t="s">
        <v>12</v>
      </c>
    </row>
    <row r="28" spans="2:8" ht="12.75">
      <c r="B28" s="7" t="s">
        <v>5</v>
      </c>
      <c r="C28" s="35">
        <v>0</v>
      </c>
      <c r="D28" s="41">
        <v>11.4</v>
      </c>
      <c r="E28" s="41">
        <v>7</v>
      </c>
      <c r="F28" s="41">
        <v>11</v>
      </c>
      <c r="G28" s="41">
        <v>11</v>
      </c>
      <c r="H28" s="42">
        <v>14</v>
      </c>
    </row>
    <row r="29" spans="2:8" ht="12.75">
      <c r="B29" s="7" t="s">
        <v>26</v>
      </c>
      <c r="C29" s="43">
        <v>11</v>
      </c>
      <c r="D29" s="44">
        <v>0</v>
      </c>
      <c r="E29" s="44">
        <v>9</v>
      </c>
      <c r="F29" s="44">
        <v>11.5</v>
      </c>
      <c r="G29" s="44">
        <v>6</v>
      </c>
      <c r="H29" s="45">
        <v>13</v>
      </c>
    </row>
    <row r="30" spans="2:8" ht="12.75">
      <c r="B30" s="7" t="s">
        <v>7</v>
      </c>
      <c r="C30" s="43">
        <v>7</v>
      </c>
      <c r="D30" s="44">
        <v>10</v>
      </c>
      <c r="E30" s="44">
        <v>0</v>
      </c>
      <c r="F30" s="44">
        <v>13</v>
      </c>
      <c r="G30" s="44">
        <v>10.4</v>
      </c>
      <c r="H30" s="45">
        <v>14.3</v>
      </c>
    </row>
    <row r="31" spans="2:8" ht="12.75">
      <c r="B31" s="7" t="s">
        <v>6</v>
      </c>
      <c r="C31" s="43">
        <v>10</v>
      </c>
      <c r="D31" s="44">
        <v>11.5</v>
      </c>
      <c r="E31" s="44">
        <v>12.5</v>
      </c>
      <c r="F31" s="44">
        <v>0</v>
      </c>
      <c r="G31" s="44">
        <v>11.2</v>
      </c>
      <c r="H31" s="45">
        <v>13.3</v>
      </c>
    </row>
    <row r="32" spans="2:8" ht="12.75">
      <c r="B32" s="7" t="s">
        <v>8</v>
      </c>
      <c r="C32" s="43">
        <v>10</v>
      </c>
      <c r="D32" s="44">
        <v>6</v>
      </c>
      <c r="E32" s="44">
        <v>11</v>
      </c>
      <c r="F32" s="44">
        <v>10</v>
      </c>
      <c r="G32" s="44">
        <v>0</v>
      </c>
      <c r="H32" s="45">
        <v>12.5</v>
      </c>
    </row>
    <row r="33" spans="2:8" ht="12.75">
      <c r="B33" s="7" t="s">
        <v>9</v>
      </c>
      <c r="C33" s="46">
        <v>14</v>
      </c>
      <c r="D33" s="47">
        <v>13</v>
      </c>
      <c r="E33" s="47">
        <v>12.5</v>
      </c>
      <c r="F33" s="47">
        <v>14.2</v>
      </c>
      <c r="G33" s="47">
        <v>13</v>
      </c>
      <c r="H33" s="48">
        <v>0</v>
      </c>
    </row>
    <row r="34" spans="2:8" ht="12.75">
      <c r="B34" s="7"/>
      <c r="C34" s="3"/>
      <c r="D34" s="3"/>
      <c r="E34" s="3"/>
      <c r="F34" s="3"/>
      <c r="G34" s="3"/>
      <c r="H34" s="3"/>
    </row>
    <row r="35" spans="2:8" ht="12.75">
      <c r="B35" s="11" t="s">
        <v>15</v>
      </c>
      <c r="C35" s="3">
        <v>3</v>
      </c>
      <c r="D35" s="3">
        <v>2.6</v>
      </c>
      <c r="E35" s="3">
        <v>16</v>
      </c>
      <c r="F35" s="3">
        <v>20</v>
      </c>
      <c r="G35" s="3">
        <v>26.4</v>
      </c>
      <c r="H35" s="3">
        <v>11.9</v>
      </c>
    </row>
    <row r="36" spans="2:8" ht="12.75">
      <c r="B36" s="11" t="s">
        <v>16</v>
      </c>
      <c r="C36" s="14">
        <v>0</v>
      </c>
      <c r="D36" s="14">
        <v>0</v>
      </c>
      <c r="E36" s="14">
        <v>0.5</v>
      </c>
      <c r="F36" s="14">
        <v>0.095</v>
      </c>
      <c r="G36" s="14">
        <v>0.045</v>
      </c>
      <c r="H36" s="14">
        <v>0.06</v>
      </c>
    </row>
    <row r="39" spans="2:8" ht="12.75">
      <c r="B39" s="1"/>
      <c r="C39" s="3"/>
      <c r="D39" s="3"/>
      <c r="E39" s="3"/>
      <c r="F39" s="3"/>
      <c r="G39" s="3"/>
      <c r="H39" s="3"/>
    </row>
    <row r="40" spans="2:8" ht="12.75">
      <c r="B40" s="1"/>
      <c r="C40" s="3"/>
      <c r="D40" s="3"/>
      <c r="E40" s="3"/>
      <c r="F40" s="3"/>
      <c r="G40" s="3"/>
      <c r="H40" s="3"/>
    </row>
    <row r="41" spans="2:8" ht="12.75">
      <c r="B41" s="1"/>
      <c r="C41" s="3"/>
      <c r="D41" s="3"/>
      <c r="E41" s="3"/>
      <c r="F41" s="3"/>
      <c r="G41" s="3"/>
      <c r="H41" s="3"/>
    </row>
    <row r="42" spans="2:8" ht="12.75">
      <c r="B42" s="1"/>
      <c r="C42" s="3"/>
      <c r="D42" s="3"/>
      <c r="E42" s="3"/>
      <c r="F42" s="3"/>
      <c r="G42" s="3"/>
      <c r="H42" s="3"/>
    </row>
    <row r="43" spans="2:8" ht="12.75">
      <c r="B43" s="1"/>
      <c r="C43" s="3"/>
      <c r="D43" s="3"/>
      <c r="E43" s="3"/>
      <c r="F43" s="3"/>
      <c r="G43" s="3"/>
      <c r="H43" s="3"/>
    </row>
    <row r="44" spans="2:8" ht="12.75">
      <c r="B44" s="1"/>
      <c r="C44" s="3"/>
      <c r="D44" s="3"/>
      <c r="E44" s="3"/>
      <c r="F44" s="3"/>
      <c r="G44" s="3"/>
      <c r="H44" s="3"/>
    </row>
    <row r="48" spans="2:8" ht="12.75">
      <c r="B48" s="1"/>
      <c r="C48" s="3"/>
      <c r="D48" s="3"/>
      <c r="E48" s="3"/>
      <c r="F48" s="3"/>
      <c r="G48" s="3"/>
      <c r="H48" s="3"/>
    </row>
    <row r="49" spans="2:8" ht="12.75">
      <c r="B49" s="1"/>
      <c r="C49" s="3"/>
      <c r="D49" s="3"/>
      <c r="E49" s="3"/>
      <c r="F49" s="3"/>
      <c r="G49" s="3"/>
      <c r="H49" s="3"/>
    </row>
    <row r="50" spans="2:8" ht="12.75">
      <c r="B50" s="1"/>
      <c r="C50" s="3"/>
      <c r="D50" s="3"/>
      <c r="E50" s="3"/>
      <c r="F50" s="3"/>
      <c r="G50" s="3"/>
      <c r="H50" s="3"/>
    </row>
    <row r="51" spans="2:8" ht="12.75">
      <c r="B51" s="1"/>
      <c r="C51" s="3"/>
      <c r="D51" s="3"/>
      <c r="E51" s="3"/>
      <c r="F51" s="3"/>
      <c r="G51" s="3"/>
      <c r="H51" s="3"/>
    </row>
    <row r="52" spans="2:8" ht="12.75">
      <c r="B52" s="1"/>
      <c r="C52" s="3"/>
      <c r="D52" s="3"/>
      <c r="E52" s="3"/>
      <c r="F52" s="3"/>
      <c r="G52" s="3"/>
      <c r="H52" s="3"/>
    </row>
    <row r="53" spans="2:10" ht="12.75">
      <c r="B53" s="1"/>
      <c r="C53" s="3"/>
      <c r="D53" s="3"/>
      <c r="E53" s="3"/>
      <c r="F53" s="3"/>
      <c r="G53" s="3"/>
      <c r="H53" s="3"/>
      <c r="J53" s="3"/>
    </row>
    <row r="56" spans="2:10" ht="12.75">
      <c r="B56" s="1"/>
      <c r="I56" s="3"/>
      <c r="J56" s="3"/>
    </row>
    <row r="57" spans="2:10" ht="12.75">
      <c r="B57" s="1"/>
      <c r="I57" s="3"/>
      <c r="J57" s="3"/>
    </row>
    <row r="58" spans="2:10" ht="12.75">
      <c r="B58" s="1"/>
      <c r="I58" s="3"/>
      <c r="J58" s="3"/>
    </row>
    <row r="59" spans="2:10" ht="12.75">
      <c r="B59" s="1"/>
      <c r="I59" s="3"/>
      <c r="J59" s="3"/>
    </row>
    <row r="60" spans="2:10" ht="12.75">
      <c r="B60" s="1"/>
      <c r="I60" s="3"/>
      <c r="J60" s="3"/>
    </row>
    <row r="61" spans="2:10" ht="12.75">
      <c r="B61" s="1"/>
      <c r="I61" s="3"/>
      <c r="J61" s="3"/>
    </row>
    <row r="62" spans="2:10" ht="12.75">
      <c r="B62" s="1"/>
      <c r="I62" s="3"/>
      <c r="J62" s="3"/>
    </row>
    <row r="63" ht="12.75">
      <c r="B63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</sheetData>
  <mergeCells count="3">
    <mergeCell ref="B26:G26"/>
    <mergeCell ref="B15:F15"/>
    <mergeCell ref="B4:G4"/>
  </mergeCells>
  <printOptions horizontalCentered="1"/>
  <pageMargins left="1" right="1" top="1" bottom="1" header="0.5" footer="0.5"/>
  <pageSetup fitToHeight="1" fitToWidth="1" horizontalDpi="300" verticalDpi="300" orientation="landscape" scale="95" r:id="rId1"/>
  <headerFooter alignWithMargins="0">
    <oddHeader>&amp;C&amp;20Applichem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3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8.00390625" style="0" bestFit="1" customWidth="1"/>
    <col min="3" max="8" width="10.7109375" style="0" customWidth="1"/>
  </cols>
  <sheetData>
    <row r="2" spans="2:8" ht="14.25" customHeight="1">
      <c r="B2" s="22" t="s">
        <v>30</v>
      </c>
      <c r="H2" s="6"/>
    </row>
    <row r="3" spans="2:9" ht="25.5">
      <c r="B3" s="9" t="s">
        <v>13</v>
      </c>
      <c r="C3" s="17" t="s">
        <v>0</v>
      </c>
      <c r="D3" s="17" t="s">
        <v>1</v>
      </c>
      <c r="E3" s="17" t="s">
        <v>2</v>
      </c>
      <c r="F3" s="17" t="s">
        <v>10</v>
      </c>
      <c r="G3" s="17" t="s">
        <v>11</v>
      </c>
      <c r="H3" s="17" t="s">
        <v>12</v>
      </c>
      <c r="I3" s="18" t="s">
        <v>29</v>
      </c>
    </row>
    <row r="4" spans="2:9" ht="12.75">
      <c r="B4" s="7" t="s">
        <v>5</v>
      </c>
      <c r="C4" s="49">
        <v>0</v>
      </c>
      <c r="D4" s="50">
        <v>11.4</v>
      </c>
      <c r="E4" s="50">
        <v>7</v>
      </c>
      <c r="F4" s="50">
        <v>11</v>
      </c>
      <c r="G4" s="50">
        <v>11</v>
      </c>
      <c r="H4" s="51">
        <v>14</v>
      </c>
      <c r="I4" s="25">
        <v>22</v>
      </c>
    </row>
    <row r="5" spans="2:9" ht="12.75">
      <c r="B5" s="7" t="s">
        <v>26</v>
      </c>
      <c r="C5" s="52">
        <v>11</v>
      </c>
      <c r="D5" s="53">
        <v>0</v>
      </c>
      <c r="E5" s="53">
        <v>9</v>
      </c>
      <c r="F5" s="53">
        <v>11.5</v>
      </c>
      <c r="G5" s="53">
        <v>6</v>
      </c>
      <c r="H5" s="54">
        <v>13</v>
      </c>
      <c r="I5" s="25">
        <v>3.7</v>
      </c>
    </row>
    <row r="6" spans="2:9" ht="12.75">
      <c r="B6" s="7" t="s">
        <v>7</v>
      </c>
      <c r="C6" s="52">
        <v>7</v>
      </c>
      <c r="D6" s="53">
        <v>10</v>
      </c>
      <c r="E6" s="53">
        <v>0</v>
      </c>
      <c r="F6" s="53">
        <v>13</v>
      </c>
      <c r="G6" s="53">
        <v>10.4</v>
      </c>
      <c r="H6" s="54">
        <v>14.3</v>
      </c>
      <c r="I6" s="25">
        <v>4.5</v>
      </c>
    </row>
    <row r="7" spans="2:9" ht="12.75">
      <c r="B7" s="7" t="s">
        <v>6</v>
      </c>
      <c r="C7" s="52">
        <v>10</v>
      </c>
      <c r="D7" s="53">
        <v>11.5</v>
      </c>
      <c r="E7" s="53">
        <v>12.5</v>
      </c>
      <c r="F7" s="53">
        <v>0</v>
      </c>
      <c r="G7" s="53">
        <v>11.2</v>
      </c>
      <c r="H7" s="54">
        <v>13.3</v>
      </c>
      <c r="I7" s="25">
        <v>47</v>
      </c>
    </row>
    <row r="8" spans="2:9" ht="12.75">
      <c r="B8" s="7" t="s">
        <v>8</v>
      </c>
      <c r="C8" s="52">
        <v>10</v>
      </c>
      <c r="D8" s="53">
        <v>6</v>
      </c>
      <c r="E8" s="53">
        <v>11</v>
      </c>
      <c r="F8" s="53">
        <v>10</v>
      </c>
      <c r="G8" s="53">
        <v>0</v>
      </c>
      <c r="H8" s="54">
        <v>12.5</v>
      </c>
      <c r="I8" s="25">
        <v>18.5</v>
      </c>
    </row>
    <row r="9" spans="2:10" ht="12.75">
      <c r="B9" s="7" t="s">
        <v>9</v>
      </c>
      <c r="C9" s="55">
        <v>14</v>
      </c>
      <c r="D9" s="56">
        <v>13</v>
      </c>
      <c r="E9" s="56">
        <v>12.5</v>
      </c>
      <c r="F9" s="56">
        <v>14.2</v>
      </c>
      <c r="G9" s="56">
        <v>13</v>
      </c>
      <c r="H9" s="57">
        <v>0</v>
      </c>
      <c r="I9" s="25">
        <v>5</v>
      </c>
      <c r="J9" s="6"/>
    </row>
    <row r="10" spans="2:8" ht="12.75">
      <c r="B10" s="19" t="s">
        <v>15</v>
      </c>
      <c r="C10" s="24">
        <v>3</v>
      </c>
      <c r="D10" s="24">
        <v>2.6</v>
      </c>
      <c r="E10" s="24">
        <v>16</v>
      </c>
      <c r="F10" s="24">
        <v>20</v>
      </c>
      <c r="G10" s="24">
        <v>26.4</v>
      </c>
      <c r="H10" s="24">
        <v>11.9</v>
      </c>
    </row>
    <row r="11" ht="12.75">
      <c r="H11" s="6"/>
    </row>
    <row r="12" spans="2:8" ht="12.75">
      <c r="B12" s="11" t="s">
        <v>28</v>
      </c>
      <c r="C12" s="23">
        <v>95.01</v>
      </c>
      <c r="D12" s="23">
        <v>97.35</v>
      </c>
      <c r="E12" s="23">
        <v>116.34</v>
      </c>
      <c r="F12" s="23">
        <v>76.69</v>
      </c>
      <c r="G12" s="23">
        <v>102.93</v>
      </c>
      <c r="H12" s="23">
        <v>153.8</v>
      </c>
    </row>
    <row r="13" spans="2:8" ht="12.75">
      <c r="B13" s="11" t="s">
        <v>16</v>
      </c>
      <c r="C13" s="14">
        <v>0</v>
      </c>
      <c r="D13" s="14">
        <v>0</v>
      </c>
      <c r="E13" s="14">
        <v>0.5</v>
      </c>
      <c r="F13" s="14">
        <v>0.095</v>
      </c>
      <c r="G13" s="14">
        <v>0.045</v>
      </c>
      <c r="H13" s="14">
        <v>0.06</v>
      </c>
    </row>
    <row r="14" ht="12.75">
      <c r="H14" s="6"/>
    </row>
    <row r="15" ht="12.75">
      <c r="H15" s="6"/>
    </row>
    <row r="16" spans="2:8" ht="14.25" customHeight="1">
      <c r="B16" s="22" t="s">
        <v>27</v>
      </c>
      <c r="H16" s="6"/>
    </row>
    <row r="17" spans="2:9" ht="25.5">
      <c r="B17" s="9" t="s">
        <v>13</v>
      </c>
      <c r="C17" s="17" t="s">
        <v>0</v>
      </c>
      <c r="D17" s="17" t="s">
        <v>1</v>
      </c>
      <c r="E17" s="17" t="s">
        <v>2</v>
      </c>
      <c r="F17" s="17" t="s">
        <v>10</v>
      </c>
      <c r="G17" s="17" t="s">
        <v>11</v>
      </c>
      <c r="H17" s="17" t="s">
        <v>12</v>
      </c>
      <c r="I17" s="18"/>
    </row>
    <row r="18" spans="2:8" ht="12.75">
      <c r="B18" s="7" t="s">
        <v>5</v>
      </c>
      <c r="C18" s="49">
        <f>C4+$C$12</f>
        <v>95.01</v>
      </c>
      <c r="D18" s="50">
        <f>(D4+$C$12)*(1+D$13)</f>
        <v>106.41000000000001</v>
      </c>
      <c r="E18" s="50">
        <f>(E4+$C$12)*(1+E$13)</f>
        <v>153.01500000000001</v>
      </c>
      <c r="F18" s="50">
        <f>(F4+$C$12)*(1+F$13)</f>
        <v>116.08095</v>
      </c>
      <c r="G18" s="50">
        <f>(G4+$C$12)*(1+G$13)</f>
        <v>110.78045</v>
      </c>
      <c r="H18" s="51">
        <f>(H4+$C$12)*(1+H$13)</f>
        <v>115.55060000000002</v>
      </c>
    </row>
    <row r="19" spans="2:8" ht="12.75">
      <c r="B19" s="7" t="s">
        <v>26</v>
      </c>
      <c r="C19" s="52">
        <f>(C5+$D$12)*(1+C$13)</f>
        <v>108.35</v>
      </c>
      <c r="D19" s="53">
        <f>D5+$D$12</f>
        <v>97.35</v>
      </c>
      <c r="E19" s="53">
        <f>E5+$D$12+($D$12*E$13)</f>
        <v>155.02499999999998</v>
      </c>
      <c r="F19" s="53">
        <f>F5+$D$12+($D$12*F$13)</f>
        <v>118.09825</v>
      </c>
      <c r="G19" s="53">
        <f>G5+$D$12+($D$12*G$13)</f>
        <v>107.73075</v>
      </c>
      <c r="H19" s="54">
        <f>H5+$D$12+($D$12*H$13)</f>
        <v>116.19099999999999</v>
      </c>
    </row>
    <row r="20" spans="2:8" ht="12.75">
      <c r="B20" s="7" t="s">
        <v>7</v>
      </c>
      <c r="C20" s="52">
        <f>(C6+$E$12)*(1+C$13)</f>
        <v>123.34</v>
      </c>
      <c r="D20" s="53">
        <f>(D6+$E$12)*(1+D$13)</f>
        <v>126.34</v>
      </c>
      <c r="E20" s="53">
        <f>E6+$E$12</f>
        <v>116.34</v>
      </c>
      <c r="F20" s="53">
        <f>(F6+$E$12)*(1+F$13)</f>
        <v>141.6273</v>
      </c>
      <c r="G20" s="53">
        <f>(G6+$E$12)*(1+G$13)</f>
        <v>132.4433</v>
      </c>
      <c r="H20" s="54">
        <f>(H6+$E$12)*(1+H$13)</f>
        <v>138.47840000000002</v>
      </c>
    </row>
    <row r="21" spans="2:8" ht="12.75">
      <c r="B21" s="7" t="s">
        <v>6</v>
      </c>
      <c r="C21" s="52">
        <f>(C7+$F$12)*(1+C$13)</f>
        <v>86.69</v>
      </c>
      <c r="D21" s="53">
        <f>(D7+$F$12)*(1+D$13)</f>
        <v>88.19</v>
      </c>
      <c r="E21" s="53">
        <f>(E7+$F$12)*(1+E$13)</f>
        <v>133.785</v>
      </c>
      <c r="F21" s="53">
        <f>F7+$F$12</f>
        <v>76.69</v>
      </c>
      <c r="G21" s="53">
        <f>(G7+$F$12)*(1+G$13)</f>
        <v>91.84505</v>
      </c>
      <c r="H21" s="54">
        <f>(H7+$F$12)*(1+H$13)</f>
        <v>95.3894</v>
      </c>
    </row>
    <row r="22" spans="2:8" ht="12.75">
      <c r="B22" s="7" t="s">
        <v>8</v>
      </c>
      <c r="C22" s="52">
        <f>(C8+$F$12)*(1+C$13)</f>
        <v>86.69</v>
      </c>
      <c r="D22" s="53">
        <f>(D8+$G$12)*(1+D$13)</f>
        <v>108.93</v>
      </c>
      <c r="E22" s="53">
        <f>(E8+$G$12)*(1+E$13)</f>
        <v>170.895</v>
      </c>
      <c r="F22" s="53">
        <f>(F8+$G$12)*(1+F$13)</f>
        <v>123.65835</v>
      </c>
      <c r="G22" s="53">
        <f>G8+$G$12</f>
        <v>102.93</v>
      </c>
      <c r="H22" s="54">
        <f>(H8+$F$12)*(1+H$13)</f>
        <v>94.5414</v>
      </c>
    </row>
    <row r="23" spans="2:8" ht="12.75">
      <c r="B23" s="7" t="s">
        <v>9</v>
      </c>
      <c r="C23" s="55">
        <f>(C9+$H$12)*(1+C$13)</f>
        <v>167.8</v>
      </c>
      <c r="D23" s="56">
        <f>(D9+$H$12)*(1+D$13)</f>
        <v>166.8</v>
      </c>
      <c r="E23" s="56">
        <f>(E9+$H$12)*(1+E$13)</f>
        <v>249.45000000000002</v>
      </c>
      <c r="F23" s="56">
        <f>(F9+$H$12)*(1+F$13)</f>
        <v>183.96</v>
      </c>
      <c r="G23" s="56">
        <f>(G9+$H$12)*(1+G$13)</f>
        <v>174.306</v>
      </c>
      <c r="H23" s="57">
        <f>H9+$H$12</f>
        <v>153.8</v>
      </c>
    </row>
    <row r="24" spans="2:8" ht="12.75">
      <c r="B24" s="7"/>
      <c r="C24" s="53"/>
      <c r="D24" s="53"/>
      <c r="E24" s="53"/>
      <c r="F24" s="53"/>
      <c r="G24" s="53"/>
      <c r="H24" s="53"/>
    </row>
    <row r="26" spans="2:9" ht="25.5">
      <c r="B26" s="11" t="s">
        <v>23</v>
      </c>
      <c r="C26" s="17" t="s">
        <v>0</v>
      </c>
      <c r="D26" s="17" t="s">
        <v>1</v>
      </c>
      <c r="E26" s="17" t="s">
        <v>2</v>
      </c>
      <c r="F26" s="17" t="s">
        <v>10</v>
      </c>
      <c r="G26" s="17" t="s">
        <v>11</v>
      </c>
      <c r="H26" s="17" t="s">
        <v>12</v>
      </c>
      <c r="I26" s="20" t="s">
        <v>24</v>
      </c>
    </row>
    <row r="27" spans="2:9" ht="12.75">
      <c r="B27" s="7" t="s">
        <v>5</v>
      </c>
      <c r="C27" s="26">
        <v>3</v>
      </c>
      <c r="D27" s="27"/>
      <c r="E27" s="27">
        <v>6.3</v>
      </c>
      <c r="F27" s="27"/>
      <c r="G27" s="27"/>
      <c r="H27" s="28">
        <v>7.9</v>
      </c>
      <c r="I27" s="16">
        <f aca="true" t="shared" si="0" ref="I27:I32">SUM(C27:H27)</f>
        <v>17.200000000000003</v>
      </c>
    </row>
    <row r="28" spans="2:9" ht="12.75">
      <c r="B28" s="7" t="s">
        <v>21</v>
      </c>
      <c r="C28" s="29"/>
      <c r="D28" s="30">
        <v>2.6</v>
      </c>
      <c r="E28" s="30"/>
      <c r="F28" s="30"/>
      <c r="G28" s="30"/>
      <c r="H28" s="31"/>
      <c r="I28" s="16">
        <f t="shared" si="0"/>
        <v>2.6</v>
      </c>
    </row>
    <row r="29" spans="2:9" ht="12.75">
      <c r="B29" s="7" t="s">
        <v>7</v>
      </c>
      <c r="C29" s="29"/>
      <c r="D29" s="30"/>
      <c r="E29" s="30">
        <v>4.1</v>
      </c>
      <c r="F29" s="30"/>
      <c r="G29" s="30"/>
      <c r="H29" s="31"/>
      <c r="I29" s="16">
        <f t="shared" si="0"/>
        <v>4.1</v>
      </c>
    </row>
    <row r="30" spans="2:9" ht="12.75">
      <c r="B30" s="7" t="s">
        <v>6</v>
      </c>
      <c r="C30" s="29"/>
      <c r="D30" s="30"/>
      <c r="E30" s="30">
        <v>5.6</v>
      </c>
      <c r="F30" s="30">
        <v>20</v>
      </c>
      <c r="G30" s="30">
        <v>12.4</v>
      </c>
      <c r="H30" s="31"/>
      <c r="I30" s="16">
        <f t="shared" si="0"/>
        <v>38</v>
      </c>
    </row>
    <row r="31" spans="2:9" ht="12.75">
      <c r="B31" s="7" t="s">
        <v>8</v>
      </c>
      <c r="C31" s="29"/>
      <c r="D31" s="30"/>
      <c r="E31" s="30"/>
      <c r="F31" s="30"/>
      <c r="G31" s="30">
        <v>14</v>
      </c>
      <c r="H31" s="31"/>
      <c r="I31" s="16">
        <f t="shared" si="0"/>
        <v>14</v>
      </c>
    </row>
    <row r="32" spans="2:10" ht="12.75">
      <c r="B32" s="7" t="s">
        <v>9</v>
      </c>
      <c r="C32" s="32"/>
      <c r="D32" s="33"/>
      <c r="E32" s="33"/>
      <c r="F32" s="33"/>
      <c r="G32" s="33"/>
      <c r="H32" s="34">
        <v>4</v>
      </c>
      <c r="I32" s="16">
        <f t="shared" si="0"/>
        <v>4</v>
      </c>
      <c r="J32" s="16"/>
    </row>
    <row r="33" spans="2:9" ht="12.75">
      <c r="B33" s="19" t="s">
        <v>22</v>
      </c>
      <c r="C33" s="16">
        <f aca="true" t="shared" si="1" ref="C33:I33">SUM(C27:C32)</f>
        <v>3</v>
      </c>
      <c r="D33" s="16">
        <f t="shared" si="1"/>
        <v>2.6</v>
      </c>
      <c r="E33" s="16">
        <f t="shared" si="1"/>
        <v>15.999999999999998</v>
      </c>
      <c r="F33" s="16">
        <f t="shared" si="1"/>
        <v>20</v>
      </c>
      <c r="G33" s="16">
        <f t="shared" si="1"/>
        <v>26.4</v>
      </c>
      <c r="H33" s="16">
        <f t="shared" si="1"/>
        <v>11.9</v>
      </c>
      <c r="I33" s="16">
        <f t="shared" si="1"/>
        <v>79.9</v>
      </c>
    </row>
    <row r="34" spans="2:9" ht="12.75">
      <c r="B34" s="19"/>
      <c r="C34" s="16"/>
      <c r="D34" s="16"/>
      <c r="E34" s="16"/>
      <c r="F34" s="16"/>
      <c r="G34" s="16"/>
      <c r="H34" s="16"/>
      <c r="I34" s="16"/>
    </row>
    <row r="35" spans="2:8" ht="12.75">
      <c r="B35" s="19"/>
      <c r="H35" s="16"/>
    </row>
    <row r="36" spans="2:8" ht="25.5">
      <c r="B36" s="21" t="s">
        <v>25</v>
      </c>
      <c r="C36" s="17" t="s">
        <v>0</v>
      </c>
      <c r="D36" s="17" t="s">
        <v>1</v>
      </c>
      <c r="E36" s="17" t="s">
        <v>2</v>
      </c>
      <c r="F36" s="17" t="s">
        <v>10</v>
      </c>
      <c r="G36" s="17" t="s">
        <v>11</v>
      </c>
      <c r="H36" s="17" t="s">
        <v>12</v>
      </c>
    </row>
    <row r="37" spans="2:8" ht="12.75">
      <c r="B37" s="7" t="s">
        <v>5</v>
      </c>
      <c r="C37" s="49">
        <f aca="true" t="shared" si="2" ref="C37:H42">C27*C18</f>
        <v>285.03000000000003</v>
      </c>
      <c r="D37" s="50">
        <f t="shared" si="2"/>
        <v>0</v>
      </c>
      <c r="E37" s="50">
        <f t="shared" si="2"/>
        <v>963.9945</v>
      </c>
      <c r="F37" s="50">
        <f t="shared" si="2"/>
        <v>0</v>
      </c>
      <c r="G37" s="50">
        <f t="shared" si="2"/>
        <v>0</v>
      </c>
      <c r="H37" s="51">
        <f t="shared" si="2"/>
        <v>912.8497400000002</v>
      </c>
    </row>
    <row r="38" spans="2:8" ht="12.75">
      <c r="B38" s="7" t="s">
        <v>26</v>
      </c>
      <c r="C38" s="52">
        <f t="shared" si="2"/>
        <v>0</v>
      </c>
      <c r="D38" s="53">
        <f t="shared" si="2"/>
        <v>253.10999999999999</v>
      </c>
      <c r="E38" s="53">
        <f t="shared" si="2"/>
        <v>0</v>
      </c>
      <c r="F38" s="53">
        <f t="shared" si="2"/>
        <v>0</v>
      </c>
      <c r="G38" s="53">
        <f t="shared" si="2"/>
        <v>0</v>
      </c>
      <c r="H38" s="54">
        <f t="shared" si="2"/>
        <v>0</v>
      </c>
    </row>
    <row r="39" spans="2:8" ht="12.75">
      <c r="B39" s="7" t="s">
        <v>7</v>
      </c>
      <c r="C39" s="52">
        <f t="shared" si="2"/>
        <v>0</v>
      </c>
      <c r="D39" s="53">
        <f t="shared" si="2"/>
        <v>0</v>
      </c>
      <c r="E39" s="53">
        <f t="shared" si="2"/>
        <v>476.99399999999997</v>
      </c>
      <c r="F39" s="53">
        <f t="shared" si="2"/>
        <v>0</v>
      </c>
      <c r="G39" s="53">
        <f t="shared" si="2"/>
        <v>0</v>
      </c>
      <c r="H39" s="54">
        <f t="shared" si="2"/>
        <v>0</v>
      </c>
    </row>
    <row r="40" spans="2:8" ht="12.75">
      <c r="B40" s="7" t="s">
        <v>6</v>
      </c>
      <c r="C40" s="52">
        <f t="shared" si="2"/>
        <v>0</v>
      </c>
      <c r="D40" s="53">
        <f t="shared" si="2"/>
        <v>0</v>
      </c>
      <c r="E40" s="53">
        <f t="shared" si="2"/>
        <v>749.1959999999999</v>
      </c>
      <c r="F40" s="53">
        <f t="shared" si="2"/>
        <v>1533.8</v>
      </c>
      <c r="G40" s="53">
        <f t="shared" si="2"/>
        <v>1138.87862</v>
      </c>
      <c r="H40" s="54">
        <f t="shared" si="2"/>
        <v>0</v>
      </c>
    </row>
    <row r="41" spans="2:8" ht="12.75">
      <c r="B41" s="7" t="s">
        <v>8</v>
      </c>
      <c r="C41" s="52">
        <f t="shared" si="2"/>
        <v>0</v>
      </c>
      <c r="D41" s="53">
        <f t="shared" si="2"/>
        <v>0</v>
      </c>
      <c r="E41" s="53">
        <f t="shared" si="2"/>
        <v>0</v>
      </c>
      <c r="F41" s="53">
        <f t="shared" si="2"/>
        <v>0</v>
      </c>
      <c r="G41" s="53">
        <f t="shared" si="2"/>
        <v>1441.02</v>
      </c>
      <c r="H41" s="54">
        <f t="shared" si="2"/>
        <v>0</v>
      </c>
    </row>
    <row r="42" spans="2:8" ht="12.75">
      <c r="B42" s="7" t="s">
        <v>9</v>
      </c>
      <c r="C42" s="55">
        <f t="shared" si="2"/>
        <v>0</v>
      </c>
      <c r="D42" s="56">
        <f t="shared" si="2"/>
        <v>0</v>
      </c>
      <c r="E42" s="56">
        <f t="shared" si="2"/>
        <v>0</v>
      </c>
      <c r="F42" s="56">
        <f t="shared" si="2"/>
        <v>0</v>
      </c>
      <c r="G42" s="56">
        <f t="shared" si="2"/>
        <v>0</v>
      </c>
      <c r="H42" s="57">
        <f t="shared" si="2"/>
        <v>615.2</v>
      </c>
    </row>
    <row r="43" ht="12.75">
      <c r="H43" s="23">
        <f>SUM(C37:H42)</f>
        <v>8370.072860000002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&amp;C&amp;20Applichem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3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8.00390625" style="0" bestFit="1" customWidth="1"/>
    <col min="3" max="8" width="10.7109375" style="0" customWidth="1"/>
  </cols>
  <sheetData>
    <row r="2" spans="2:8" ht="14.25" customHeight="1">
      <c r="B2" s="22" t="s">
        <v>30</v>
      </c>
      <c r="H2" s="6"/>
    </row>
    <row r="3" spans="2:9" ht="25.5">
      <c r="B3" s="9" t="s">
        <v>13</v>
      </c>
      <c r="C3" s="17" t="s">
        <v>0</v>
      </c>
      <c r="D3" s="17" t="s">
        <v>1</v>
      </c>
      <c r="E3" s="17" t="s">
        <v>2</v>
      </c>
      <c r="F3" s="17" t="s">
        <v>10</v>
      </c>
      <c r="G3" s="17" t="s">
        <v>11</v>
      </c>
      <c r="H3" s="17" t="s">
        <v>12</v>
      </c>
      <c r="I3" s="18" t="s">
        <v>29</v>
      </c>
    </row>
    <row r="4" spans="2:9" ht="12.75">
      <c r="B4" s="7" t="s">
        <v>5</v>
      </c>
      <c r="C4" s="49">
        <v>0</v>
      </c>
      <c r="D4" s="50">
        <v>11.4</v>
      </c>
      <c r="E4" s="50">
        <v>7</v>
      </c>
      <c r="F4" s="50">
        <v>11</v>
      </c>
      <c r="G4" s="50">
        <v>11</v>
      </c>
      <c r="H4" s="51">
        <v>14</v>
      </c>
      <c r="I4" s="25">
        <v>22</v>
      </c>
    </row>
    <row r="5" spans="2:9" ht="12.75">
      <c r="B5" s="7" t="s">
        <v>26</v>
      </c>
      <c r="C5" s="52">
        <v>11</v>
      </c>
      <c r="D5" s="53">
        <v>0</v>
      </c>
      <c r="E5" s="53">
        <v>9</v>
      </c>
      <c r="F5" s="53">
        <v>11.5</v>
      </c>
      <c r="G5" s="53">
        <v>6</v>
      </c>
      <c r="H5" s="54">
        <v>13</v>
      </c>
      <c r="I5" s="25">
        <v>3.7</v>
      </c>
    </row>
    <row r="6" spans="2:9" ht="12.75">
      <c r="B6" s="7" t="s">
        <v>7</v>
      </c>
      <c r="C6" s="52">
        <v>7</v>
      </c>
      <c r="D6" s="53">
        <v>10</v>
      </c>
      <c r="E6" s="53">
        <v>0</v>
      </c>
      <c r="F6" s="53">
        <v>13</v>
      </c>
      <c r="G6" s="53">
        <v>10.4</v>
      </c>
      <c r="H6" s="54">
        <v>14.3</v>
      </c>
      <c r="I6" s="25">
        <v>4.5</v>
      </c>
    </row>
    <row r="7" spans="2:9" ht="12.75">
      <c r="B7" s="7" t="s">
        <v>6</v>
      </c>
      <c r="C7" s="52">
        <v>10</v>
      </c>
      <c r="D7" s="53">
        <v>11.5</v>
      </c>
      <c r="E7" s="53">
        <v>12.5</v>
      </c>
      <c r="F7" s="53">
        <v>0</v>
      </c>
      <c r="G7" s="53">
        <v>11.2</v>
      </c>
      <c r="H7" s="54">
        <v>13.3</v>
      </c>
      <c r="I7" s="25">
        <v>47</v>
      </c>
    </row>
    <row r="8" spans="2:9" ht="12.75">
      <c r="B8" s="7" t="s">
        <v>8</v>
      </c>
      <c r="C8" s="52">
        <v>10</v>
      </c>
      <c r="D8" s="53">
        <v>6</v>
      </c>
      <c r="E8" s="53">
        <v>11</v>
      </c>
      <c r="F8" s="53">
        <v>10</v>
      </c>
      <c r="G8" s="53">
        <v>0</v>
      </c>
      <c r="H8" s="54">
        <v>12.5</v>
      </c>
      <c r="I8" s="25">
        <v>18.5</v>
      </c>
    </row>
    <row r="9" spans="2:10" ht="12.75">
      <c r="B9" s="7" t="s">
        <v>9</v>
      </c>
      <c r="C9" s="55">
        <v>14</v>
      </c>
      <c r="D9" s="56">
        <v>13</v>
      </c>
      <c r="E9" s="56">
        <v>12.5</v>
      </c>
      <c r="F9" s="56">
        <v>14.2</v>
      </c>
      <c r="G9" s="56">
        <v>13</v>
      </c>
      <c r="H9" s="57">
        <v>0</v>
      </c>
      <c r="I9" s="25">
        <v>5</v>
      </c>
      <c r="J9" s="6"/>
    </row>
    <row r="10" spans="2:8" ht="12.75">
      <c r="B10" s="19" t="s">
        <v>15</v>
      </c>
      <c r="C10" s="24">
        <v>3</v>
      </c>
      <c r="D10" s="24">
        <v>2.6</v>
      </c>
      <c r="E10" s="24">
        <v>16</v>
      </c>
      <c r="F10" s="24">
        <v>20</v>
      </c>
      <c r="G10" s="24">
        <v>26.4</v>
      </c>
      <c r="H10" s="24">
        <v>11.9</v>
      </c>
    </row>
    <row r="11" ht="12.75">
      <c r="H11" s="6"/>
    </row>
    <row r="12" spans="2:8" ht="12.75">
      <c r="B12" s="11" t="s">
        <v>28</v>
      </c>
      <c r="C12" s="23">
        <v>95.01</v>
      </c>
      <c r="D12" s="23">
        <v>97.35</v>
      </c>
      <c r="E12" s="23">
        <v>116.34</v>
      </c>
      <c r="F12" s="23">
        <v>76.69</v>
      </c>
      <c r="G12" s="23">
        <v>102.93</v>
      </c>
      <c r="H12" s="23">
        <v>153.8</v>
      </c>
    </row>
    <row r="13" spans="2:8" ht="12.75">
      <c r="B13" s="11" t="s">
        <v>16</v>
      </c>
      <c r="C13" s="14">
        <v>0</v>
      </c>
      <c r="D13" s="14">
        <v>0</v>
      </c>
      <c r="E13" s="14">
        <v>0.5</v>
      </c>
      <c r="F13" s="14">
        <v>0.095</v>
      </c>
      <c r="G13" s="14">
        <v>0.045</v>
      </c>
      <c r="H13" s="14">
        <v>0.06</v>
      </c>
    </row>
    <row r="14" spans="2:8" ht="12.75">
      <c r="B14" s="11"/>
      <c r="C14" s="14"/>
      <c r="D14" s="14"/>
      <c r="E14" s="14"/>
      <c r="F14" s="14"/>
      <c r="G14" s="14"/>
      <c r="H14" s="14"/>
    </row>
    <row r="15" ht="12.75">
      <c r="H15" s="6"/>
    </row>
    <row r="16" spans="2:8" ht="14.25" customHeight="1">
      <c r="B16" s="22" t="s">
        <v>27</v>
      </c>
      <c r="H16" s="6"/>
    </row>
    <row r="17" spans="2:9" ht="25.5">
      <c r="B17" s="9" t="s">
        <v>13</v>
      </c>
      <c r="C17" s="17" t="s">
        <v>0</v>
      </c>
      <c r="D17" s="17" t="s">
        <v>1</v>
      </c>
      <c r="E17" s="17" t="s">
        <v>2</v>
      </c>
      <c r="F17" s="17" t="s">
        <v>10</v>
      </c>
      <c r="G17" s="17" t="s">
        <v>11</v>
      </c>
      <c r="H17" s="17" t="s">
        <v>12</v>
      </c>
      <c r="I17" s="18"/>
    </row>
    <row r="18" spans="2:8" ht="12.75">
      <c r="B18" s="7" t="s">
        <v>5</v>
      </c>
      <c r="C18" s="49">
        <f>C4+$C$12</f>
        <v>95.01</v>
      </c>
      <c r="D18" s="50">
        <f>(D4+$C$12)*(1+D$13)</f>
        <v>106.41000000000001</v>
      </c>
      <c r="E18" s="50">
        <f>(E4+$C$12)*(1+E$13)</f>
        <v>153.01500000000001</v>
      </c>
      <c r="F18" s="50">
        <f>(F4+$C$12)*(1+F$13)</f>
        <v>116.08095</v>
      </c>
      <c r="G18" s="50">
        <f>(G4+$C$12)*(1+G$13)</f>
        <v>110.78045</v>
      </c>
      <c r="H18" s="51">
        <f>(H4+$C$12)*(1+H$13)</f>
        <v>115.55060000000002</v>
      </c>
    </row>
    <row r="19" spans="2:8" ht="12.75">
      <c r="B19" s="7" t="s">
        <v>26</v>
      </c>
      <c r="C19" s="52">
        <f>(C5+$D$12)*(1+C$13)</f>
        <v>108.35</v>
      </c>
      <c r="D19" s="53">
        <f>D5+$D$12</f>
        <v>97.35</v>
      </c>
      <c r="E19" s="53">
        <f>E5+$D$12+($D$12*E$13)</f>
        <v>155.02499999999998</v>
      </c>
      <c r="F19" s="53">
        <f>F5+$D$12+($D$12*F$13)</f>
        <v>118.09825</v>
      </c>
      <c r="G19" s="53">
        <f>G5+$D$12+($D$12*G$13)</f>
        <v>107.73075</v>
      </c>
      <c r="H19" s="54">
        <f>H5+$D$12+($D$12*H$13)</f>
        <v>116.19099999999999</v>
      </c>
    </row>
    <row r="20" spans="2:8" ht="12.75">
      <c r="B20" s="7" t="s">
        <v>7</v>
      </c>
      <c r="C20" s="52">
        <f>(C6+$E$12)*(1+C$13)</f>
        <v>123.34</v>
      </c>
      <c r="D20" s="53">
        <f>(D6+$E$12)*(1+D$13)</f>
        <v>126.34</v>
      </c>
      <c r="E20" s="53">
        <f>E6+$E$12</f>
        <v>116.34</v>
      </c>
      <c r="F20" s="53">
        <f>(F6+$E$12)*(1+F$13)</f>
        <v>141.6273</v>
      </c>
      <c r="G20" s="53">
        <f>(G6+$E$12)*(1+G$13)</f>
        <v>132.4433</v>
      </c>
      <c r="H20" s="54">
        <f>(H6+$E$12)*(1+H$13)</f>
        <v>138.47840000000002</v>
      </c>
    </row>
    <row r="21" spans="2:8" ht="12.75">
      <c r="B21" s="7" t="s">
        <v>6</v>
      </c>
      <c r="C21" s="52">
        <f>(C7+$F$12)*(1+C$13)</f>
        <v>86.69</v>
      </c>
      <c r="D21" s="53">
        <f>(D7+$F$12)*(1+D$13)</f>
        <v>88.19</v>
      </c>
      <c r="E21" s="53">
        <f>(E7+$F$12)*(1+E$13)</f>
        <v>133.785</v>
      </c>
      <c r="F21" s="53">
        <f>F7+$F$12</f>
        <v>76.69</v>
      </c>
      <c r="G21" s="53">
        <f>(G7+$F$12)*(1+G$13)</f>
        <v>91.84505</v>
      </c>
      <c r="H21" s="54">
        <f>(H7+$F$12)*(1+H$13)</f>
        <v>95.3894</v>
      </c>
    </row>
    <row r="22" spans="2:8" ht="12.75">
      <c r="B22" s="7" t="s">
        <v>8</v>
      </c>
      <c r="C22" s="52">
        <f>(C8+$G$12)*(1+C$13)</f>
        <v>112.93</v>
      </c>
      <c r="D22" s="53">
        <f>(D8+$G$12)*(1+D$13)</f>
        <v>108.93</v>
      </c>
      <c r="E22" s="53">
        <f>(E8+$G$12)*(1+E$13)</f>
        <v>170.895</v>
      </c>
      <c r="F22" s="53">
        <f>(F8+$G$12)*(1+F$13)</f>
        <v>123.65835</v>
      </c>
      <c r="G22" s="53">
        <f>G8+$G$12</f>
        <v>102.93</v>
      </c>
      <c r="H22" s="54">
        <f>(H8+$G$12)*(1+H$13)</f>
        <v>122.35580000000002</v>
      </c>
    </row>
    <row r="23" spans="2:8" ht="12.75">
      <c r="B23" s="7" t="s">
        <v>9</v>
      </c>
      <c r="C23" s="55">
        <f>(C9+$H$12)*(1+C$13)</f>
        <v>167.8</v>
      </c>
      <c r="D23" s="56">
        <f>(D9+$H$12)*(1+D$13)</f>
        <v>166.8</v>
      </c>
      <c r="E23" s="56">
        <f>(E9+$H$12)*(1+E$13)</f>
        <v>249.45000000000002</v>
      </c>
      <c r="F23" s="56">
        <f>(F9+$H$12)*(1+F$13)</f>
        <v>183.96</v>
      </c>
      <c r="G23" s="56">
        <f>(G9+$H$12)*(1+G$13)</f>
        <v>174.306</v>
      </c>
      <c r="H23" s="57">
        <f>H9+$H$12</f>
        <v>153.8</v>
      </c>
    </row>
    <row r="24" spans="2:8" ht="12.75">
      <c r="B24" s="7"/>
      <c r="C24" s="53"/>
      <c r="D24" s="53"/>
      <c r="E24" s="53"/>
      <c r="F24" s="53"/>
      <c r="G24" s="53"/>
      <c r="H24" s="53"/>
    </row>
    <row r="25" ht="12.75">
      <c r="H25" s="6"/>
    </row>
    <row r="26" spans="2:10" ht="25.5">
      <c r="B26" s="11" t="s">
        <v>23</v>
      </c>
      <c r="C26" s="17" t="s">
        <v>0</v>
      </c>
      <c r="D26" s="17" t="s">
        <v>1</v>
      </c>
      <c r="E26" s="17" t="s">
        <v>2</v>
      </c>
      <c r="F26" s="17" t="s">
        <v>10</v>
      </c>
      <c r="G26" s="17" t="s">
        <v>11</v>
      </c>
      <c r="H26" s="17" t="s">
        <v>12</v>
      </c>
      <c r="I26" s="20" t="s">
        <v>24</v>
      </c>
      <c r="J26" s="17" t="s">
        <v>31</v>
      </c>
    </row>
    <row r="27" spans="2:10" ht="12.75">
      <c r="B27" s="7" t="s">
        <v>5</v>
      </c>
      <c r="C27" s="26">
        <v>2.9999999999792806</v>
      </c>
      <c r="D27" s="27">
        <v>0</v>
      </c>
      <c r="E27" s="27">
        <v>0</v>
      </c>
      <c r="F27" s="27">
        <v>0</v>
      </c>
      <c r="G27" s="27">
        <v>3.2000000004718556</v>
      </c>
      <c r="H27" s="28">
        <v>0</v>
      </c>
      <c r="I27" s="16">
        <f aca="true" t="shared" si="0" ref="I27:I32">SUM(C27:H27)</f>
        <v>6.200000000451136</v>
      </c>
      <c r="J27" s="16">
        <f aca="true" t="shared" si="1" ref="J27:J32">I4-I27</f>
        <v>15.799999999548863</v>
      </c>
    </row>
    <row r="28" spans="2:10" ht="12.75">
      <c r="B28" s="7" t="s">
        <v>21</v>
      </c>
      <c r="C28" s="29">
        <v>0</v>
      </c>
      <c r="D28" s="58">
        <v>2.6</v>
      </c>
      <c r="E28" s="30">
        <v>0</v>
      </c>
      <c r="F28" s="30">
        <v>0</v>
      </c>
      <c r="G28" s="30">
        <v>1.1</v>
      </c>
      <c r="H28" s="31">
        <v>0</v>
      </c>
      <c r="I28" s="16">
        <f t="shared" si="0"/>
        <v>3.7</v>
      </c>
      <c r="J28" s="16">
        <f t="shared" si="1"/>
        <v>0</v>
      </c>
    </row>
    <row r="29" spans="2:10" ht="12.75">
      <c r="B29" s="7" t="s">
        <v>7</v>
      </c>
      <c r="C29" s="29">
        <v>0</v>
      </c>
      <c r="D29" s="30">
        <v>0</v>
      </c>
      <c r="E29" s="58">
        <v>4.5</v>
      </c>
      <c r="F29" s="30">
        <v>0</v>
      </c>
      <c r="G29" s="30">
        <v>0</v>
      </c>
      <c r="H29" s="31">
        <v>0</v>
      </c>
      <c r="I29" s="16">
        <f t="shared" si="0"/>
        <v>4.5</v>
      </c>
      <c r="J29" s="16">
        <f t="shared" si="1"/>
        <v>0</v>
      </c>
    </row>
    <row r="30" spans="2:10" ht="12.75">
      <c r="B30" s="7" t="s">
        <v>6</v>
      </c>
      <c r="C30" s="29">
        <v>0</v>
      </c>
      <c r="D30" s="30">
        <v>0</v>
      </c>
      <c r="E30" s="58">
        <v>11.5</v>
      </c>
      <c r="F30" s="58">
        <v>20</v>
      </c>
      <c r="G30" s="30">
        <v>3.599999999614301</v>
      </c>
      <c r="H30" s="31">
        <v>11.900000000019443</v>
      </c>
      <c r="I30" s="16">
        <f t="shared" si="0"/>
        <v>46.999999999633744</v>
      </c>
      <c r="J30" s="16">
        <f t="shared" si="1"/>
        <v>3.6625635857490124E-10</v>
      </c>
    </row>
    <row r="31" spans="2:10" ht="12.75">
      <c r="B31" s="7" t="s">
        <v>8</v>
      </c>
      <c r="C31" s="29">
        <v>0</v>
      </c>
      <c r="D31" s="30">
        <v>0</v>
      </c>
      <c r="E31" s="30">
        <v>0</v>
      </c>
      <c r="F31" s="30">
        <v>0</v>
      </c>
      <c r="G31" s="30">
        <v>18.49999999990424</v>
      </c>
      <c r="H31" s="31">
        <v>0</v>
      </c>
      <c r="I31" s="16">
        <f t="shared" si="0"/>
        <v>18.49999999990424</v>
      </c>
      <c r="J31" s="16">
        <f t="shared" si="1"/>
        <v>9.57598444983887E-11</v>
      </c>
    </row>
    <row r="32" spans="2:10" ht="12.75">
      <c r="B32" s="7" t="s">
        <v>9</v>
      </c>
      <c r="C32" s="32">
        <v>0</v>
      </c>
      <c r="D32" s="33">
        <v>0</v>
      </c>
      <c r="E32" s="33">
        <v>0</v>
      </c>
      <c r="F32" s="33">
        <v>0</v>
      </c>
      <c r="G32" s="33">
        <v>0</v>
      </c>
      <c r="H32" s="34">
        <v>0</v>
      </c>
      <c r="I32" s="16">
        <f t="shared" si="0"/>
        <v>0</v>
      </c>
      <c r="J32" s="16">
        <f t="shared" si="1"/>
        <v>5</v>
      </c>
    </row>
    <row r="33" spans="2:8" ht="12.75">
      <c r="B33" s="19" t="s">
        <v>22</v>
      </c>
      <c r="C33" s="16">
        <f aca="true" t="shared" si="2" ref="C33:H33">SUM(C27:C32)</f>
        <v>2.9999999999792806</v>
      </c>
      <c r="D33" s="16">
        <f t="shared" si="2"/>
        <v>2.6</v>
      </c>
      <c r="E33" s="16">
        <f t="shared" si="2"/>
        <v>16</v>
      </c>
      <c r="F33" s="16">
        <f t="shared" si="2"/>
        <v>20</v>
      </c>
      <c r="G33" s="16">
        <f t="shared" si="2"/>
        <v>26.3999999999904</v>
      </c>
      <c r="H33" s="16">
        <f t="shared" si="2"/>
        <v>11.900000000019443</v>
      </c>
    </row>
    <row r="34" spans="2:8" ht="12.75">
      <c r="B34" s="19"/>
      <c r="C34" s="16"/>
      <c r="D34" s="16"/>
      <c r="E34" s="16"/>
      <c r="F34" s="16"/>
      <c r="G34" s="16"/>
      <c r="H34" s="16"/>
    </row>
    <row r="36" spans="2:8" ht="25.5">
      <c r="B36" s="21" t="s">
        <v>25</v>
      </c>
      <c r="C36" s="17" t="s">
        <v>0</v>
      </c>
      <c r="D36" s="17" t="s">
        <v>1</v>
      </c>
      <c r="E36" s="17" t="s">
        <v>2</v>
      </c>
      <c r="F36" s="17" t="s">
        <v>10</v>
      </c>
      <c r="G36" s="17" t="s">
        <v>11</v>
      </c>
      <c r="H36" s="17" t="s">
        <v>12</v>
      </c>
    </row>
    <row r="37" spans="2:8" ht="12.75">
      <c r="B37" s="7" t="s">
        <v>5</v>
      </c>
      <c r="C37" s="49">
        <f aca="true" t="shared" si="3" ref="C37:H42">C27*C18</f>
        <v>285.0299999980315</v>
      </c>
      <c r="D37" s="50">
        <f t="shared" si="3"/>
        <v>0</v>
      </c>
      <c r="E37" s="50">
        <f t="shared" si="3"/>
        <v>0</v>
      </c>
      <c r="F37" s="50">
        <f t="shared" si="3"/>
        <v>0</v>
      </c>
      <c r="G37" s="50">
        <f t="shared" si="3"/>
        <v>354.4974400522724</v>
      </c>
      <c r="H37" s="51">
        <f t="shared" si="3"/>
        <v>0</v>
      </c>
    </row>
    <row r="38" spans="2:8" ht="12.75">
      <c r="B38" s="7" t="s">
        <v>26</v>
      </c>
      <c r="C38" s="52">
        <f t="shared" si="3"/>
        <v>0</v>
      </c>
      <c r="D38" s="53">
        <f t="shared" si="3"/>
        <v>253.10999999999999</v>
      </c>
      <c r="E38" s="53">
        <f t="shared" si="3"/>
        <v>0</v>
      </c>
      <c r="F38" s="53">
        <f t="shared" si="3"/>
        <v>0</v>
      </c>
      <c r="G38" s="53">
        <f t="shared" si="3"/>
        <v>118.503825</v>
      </c>
      <c r="H38" s="54">
        <f t="shared" si="3"/>
        <v>0</v>
      </c>
    </row>
    <row r="39" spans="2:8" ht="12.75">
      <c r="B39" s="7" t="s">
        <v>7</v>
      </c>
      <c r="C39" s="52">
        <f t="shared" si="3"/>
        <v>0</v>
      </c>
      <c r="D39" s="53">
        <f t="shared" si="3"/>
        <v>0</v>
      </c>
      <c r="E39" s="53">
        <f t="shared" si="3"/>
        <v>523.53</v>
      </c>
      <c r="F39" s="53">
        <f t="shared" si="3"/>
        <v>0</v>
      </c>
      <c r="G39" s="53">
        <f t="shared" si="3"/>
        <v>0</v>
      </c>
      <c r="H39" s="54">
        <f t="shared" si="3"/>
        <v>0</v>
      </c>
    </row>
    <row r="40" spans="2:8" ht="12.75">
      <c r="B40" s="7" t="s">
        <v>6</v>
      </c>
      <c r="C40" s="52">
        <f t="shared" si="3"/>
        <v>0</v>
      </c>
      <c r="D40" s="53">
        <f t="shared" si="3"/>
        <v>0</v>
      </c>
      <c r="E40" s="53">
        <f t="shared" si="3"/>
        <v>1538.5275</v>
      </c>
      <c r="F40" s="53">
        <f t="shared" si="3"/>
        <v>1533.8</v>
      </c>
      <c r="G40" s="53">
        <f t="shared" si="3"/>
        <v>330.64217996457546</v>
      </c>
      <c r="H40" s="54">
        <f t="shared" si="3"/>
        <v>1135.1338600018546</v>
      </c>
    </row>
    <row r="41" spans="2:8" ht="12.75">
      <c r="B41" s="7" t="s">
        <v>8</v>
      </c>
      <c r="C41" s="52">
        <f t="shared" si="3"/>
        <v>0</v>
      </c>
      <c r="D41" s="53">
        <f t="shared" si="3"/>
        <v>0</v>
      </c>
      <c r="E41" s="53">
        <f t="shared" si="3"/>
        <v>0</v>
      </c>
      <c r="F41" s="53">
        <f t="shared" si="3"/>
        <v>0</v>
      </c>
      <c r="G41" s="53">
        <f t="shared" si="3"/>
        <v>1904.2049999901435</v>
      </c>
      <c r="H41" s="54">
        <f t="shared" si="3"/>
        <v>0</v>
      </c>
    </row>
    <row r="42" spans="2:8" ht="12.75">
      <c r="B42" s="7" t="s">
        <v>9</v>
      </c>
      <c r="C42" s="55">
        <f t="shared" si="3"/>
        <v>0</v>
      </c>
      <c r="D42" s="56">
        <f t="shared" si="3"/>
        <v>0</v>
      </c>
      <c r="E42" s="56">
        <f t="shared" si="3"/>
        <v>0</v>
      </c>
      <c r="F42" s="56">
        <f t="shared" si="3"/>
        <v>0</v>
      </c>
      <c r="G42" s="56">
        <f t="shared" si="3"/>
        <v>0</v>
      </c>
      <c r="H42" s="57">
        <f t="shared" si="3"/>
        <v>0</v>
      </c>
    </row>
    <row r="43" ht="12.75">
      <c r="H43" s="23">
        <f>SUM(C37:H42)</f>
        <v>7976.979805006877</v>
      </c>
    </row>
  </sheetData>
  <printOptions horizontalCentered="1"/>
  <pageMargins left="1" right="1" top="1" bottom="1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Tech Note 9 - Applichem</dc:subject>
  <dc:creator>Daniel J. Bragg</dc:creator>
  <cp:keywords/>
  <dc:description/>
  <cp:lastModifiedBy>Ordonez</cp:lastModifiedBy>
  <cp:lastPrinted>2003-02-27T21:40:25Z</cp:lastPrinted>
  <dcterms:created xsi:type="dcterms:W3CDTF">1998-07-30T18:51:13Z</dcterms:created>
  <dcterms:modified xsi:type="dcterms:W3CDTF">2004-10-01T20:55:51Z</dcterms:modified>
  <cp:category/>
  <cp:version/>
  <cp:contentType/>
  <cp:contentStatus/>
</cp:coreProperties>
</file>