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showInkAnnotation="0"/>
  <bookViews>
    <workbookView xWindow="-15" yWindow="4230" windowWidth="13440" windowHeight="4275" tabRatio="583" activeTab="1"/>
  </bookViews>
  <sheets>
    <sheet name="Year" sheetId="5" r:id="rId1"/>
    <sheet name="First Quarter" sheetId="1" r:id="rId2"/>
    <sheet name="Second Quarter" sheetId="2" r:id="rId3"/>
    <sheet name="Third Quarter" sheetId="4" r:id="rId4"/>
    <sheet name="Fourth Quarter" sheetId="3" r:id="rId5"/>
  </sheets>
  <definedNames>
    <definedName name="_xlnm.Print_Area" localSheetId="1">'First Quarter'!$A$1:$F$26</definedName>
  </definedNames>
  <calcPr calcId="144525"/>
  <webPublishing codePage="1252"/>
</workbook>
</file>

<file path=xl/calcChain.xml><?xml version="1.0" encoding="utf-8"?>
<calcChain xmlns="http://schemas.openxmlformats.org/spreadsheetml/2006/main">
  <c r="K7" i="5" l="1"/>
  <c r="L7" i="5"/>
  <c r="E15" i="2" l="1"/>
  <c r="E14" i="2"/>
  <c r="E15" i="1"/>
  <c r="E14" i="1"/>
  <c r="E16" i="5"/>
  <c r="F16" i="5"/>
  <c r="G16" i="5"/>
  <c r="L16" i="5" l="1"/>
  <c r="M16" i="5"/>
  <c r="L17" i="5"/>
  <c r="M17" i="5"/>
  <c r="L18" i="5"/>
  <c r="M18" i="5"/>
  <c r="L19" i="5"/>
  <c r="M19" i="5"/>
  <c r="L20" i="5"/>
  <c r="M20" i="5"/>
  <c r="L21" i="5"/>
  <c r="M21" i="5"/>
  <c r="K20" i="5"/>
  <c r="I16" i="5"/>
  <c r="J16" i="5"/>
  <c r="I17" i="5"/>
  <c r="J17" i="5"/>
  <c r="I18" i="5"/>
  <c r="J18" i="5"/>
  <c r="I19" i="5"/>
  <c r="J19" i="5"/>
  <c r="I20" i="5"/>
  <c r="J20" i="5"/>
  <c r="I21" i="5"/>
  <c r="J21" i="5"/>
  <c r="H20" i="5"/>
  <c r="F17" i="5"/>
  <c r="G17" i="5"/>
  <c r="F18" i="5"/>
  <c r="G18" i="5"/>
  <c r="F19" i="5"/>
  <c r="G19" i="5"/>
  <c r="F20" i="5"/>
  <c r="G20" i="5"/>
  <c r="F21" i="5"/>
  <c r="G21" i="5"/>
  <c r="C16" i="5"/>
  <c r="D16" i="5"/>
  <c r="C17" i="5"/>
  <c r="D17" i="5"/>
  <c r="C18" i="5"/>
  <c r="D18" i="5"/>
  <c r="C19" i="5"/>
  <c r="D19" i="5"/>
  <c r="C20" i="5"/>
  <c r="D20" i="5"/>
  <c r="C21" i="5"/>
  <c r="D21" i="5"/>
  <c r="B16" i="5"/>
  <c r="B17" i="5"/>
  <c r="B18" i="5"/>
  <c r="B19" i="5"/>
  <c r="B20" i="5"/>
  <c r="B21" i="5"/>
  <c r="I11" i="5"/>
  <c r="J11" i="5"/>
  <c r="I10" i="5"/>
  <c r="J10" i="5"/>
  <c r="F11" i="5"/>
  <c r="G11" i="5"/>
  <c r="F10" i="5"/>
  <c r="G10" i="5"/>
  <c r="C11" i="5"/>
  <c r="D11" i="5"/>
  <c r="C10" i="5"/>
  <c r="D10" i="5"/>
  <c r="B10" i="5"/>
  <c r="B11" i="5"/>
  <c r="L9" i="5"/>
  <c r="M9" i="5"/>
  <c r="K9" i="5"/>
  <c r="I9" i="5"/>
  <c r="J9" i="5"/>
  <c r="H9" i="5"/>
  <c r="F9" i="5"/>
  <c r="G9" i="5"/>
  <c r="E9" i="5"/>
  <c r="C9" i="5"/>
  <c r="D9" i="5"/>
  <c r="B9" i="5"/>
  <c r="L8" i="5"/>
  <c r="M8" i="5"/>
  <c r="K8" i="5"/>
  <c r="I8" i="5"/>
  <c r="J8" i="5"/>
  <c r="H8" i="5"/>
  <c r="F8" i="5"/>
  <c r="G8" i="5"/>
  <c r="C8" i="5"/>
  <c r="D8" i="5"/>
  <c r="B8" i="5"/>
  <c r="M7" i="5"/>
  <c r="I7" i="5"/>
  <c r="J7" i="5"/>
  <c r="F7" i="5"/>
  <c r="G7" i="5"/>
  <c r="C7" i="5"/>
  <c r="D7" i="5"/>
  <c r="B7" i="5"/>
  <c r="C15" i="2"/>
  <c r="F15" i="5" s="1"/>
  <c r="D15" i="2"/>
  <c r="G15" i="5" s="1"/>
  <c r="C15" i="4"/>
  <c r="I15" i="5" s="1"/>
  <c r="D15" i="4"/>
  <c r="J15" i="5" s="1"/>
  <c r="C15" i="3"/>
  <c r="L15" i="5" s="1"/>
  <c r="D15" i="3"/>
  <c r="M15" i="5" s="1"/>
  <c r="C15" i="1"/>
  <c r="C15" i="5" s="1"/>
  <c r="D15" i="1"/>
  <c r="D15" i="5" s="1"/>
  <c r="C14" i="2"/>
  <c r="F14" i="5" s="1"/>
  <c r="D14" i="2"/>
  <c r="G14" i="5" s="1"/>
  <c r="C14" i="4"/>
  <c r="I14" i="5" s="1"/>
  <c r="D14" i="4"/>
  <c r="J14" i="5" s="1"/>
  <c r="C14" i="3"/>
  <c r="L14" i="5" s="1"/>
  <c r="D14" i="3"/>
  <c r="M14" i="5" s="1"/>
  <c r="C14" i="1"/>
  <c r="C14" i="5" s="1"/>
  <c r="D14" i="1"/>
  <c r="D14" i="5" s="1"/>
  <c r="F8" i="2"/>
  <c r="F8" i="4"/>
  <c r="F8" i="3"/>
  <c r="F8" i="1"/>
  <c r="E8" i="2"/>
  <c r="E8" i="4"/>
  <c r="E8" i="3"/>
  <c r="E8" i="5"/>
  <c r="E8" i="1"/>
  <c r="F20" i="2"/>
  <c r="F20" i="4"/>
  <c r="F20" i="3"/>
  <c r="F20" i="1"/>
  <c r="E20" i="2"/>
  <c r="E20" i="4"/>
  <c r="E20" i="3"/>
  <c r="E20" i="5"/>
  <c r="E20" i="1"/>
  <c r="B15" i="2"/>
  <c r="E15" i="5" s="1"/>
  <c r="B15" i="4"/>
  <c r="B15" i="3"/>
  <c r="E15" i="3" s="1"/>
  <c r="B15" i="1"/>
  <c r="B15" i="5" s="1"/>
  <c r="K11" i="5"/>
  <c r="L11" i="5"/>
  <c r="M11" i="5"/>
  <c r="K10" i="5"/>
  <c r="L10" i="5"/>
  <c r="M10" i="5"/>
  <c r="K16" i="5"/>
  <c r="K17" i="5"/>
  <c r="K18" i="5"/>
  <c r="K19" i="5"/>
  <c r="K21" i="5"/>
  <c r="H11" i="5"/>
  <c r="H10" i="5"/>
  <c r="H16" i="5"/>
  <c r="H17" i="5"/>
  <c r="H18" i="5"/>
  <c r="H19" i="5"/>
  <c r="H21" i="5"/>
  <c r="E11" i="5"/>
  <c r="E10" i="5"/>
  <c r="E17" i="5"/>
  <c r="E18" i="5"/>
  <c r="E19" i="5"/>
  <c r="E21" i="5"/>
  <c r="F21" i="4"/>
  <c r="E21" i="4"/>
  <c r="F19" i="4"/>
  <c r="E19" i="4"/>
  <c r="F18" i="4"/>
  <c r="E18" i="4"/>
  <c r="F17" i="4"/>
  <c r="E17" i="4"/>
  <c r="F16" i="4"/>
  <c r="E16" i="4"/>
  <c r="H15" i="5"/>
  <c r="D22" i="4"/>
  <c r="J22" i="5" s="1"/>
  <c r="C22" i="4"/>
  <c r="I22" i="5" s="1"/>
  <c r="D12" i="4"/>
  <c r="D24" i="4" s="1"/>
  <c r="D25" i="4" s="1"/>
  <c r="J25" i="5" s="1"/>
  <c r="C12" i="4"/>
  <c r="C24" i="4" s="1"/>
  <c r="C25" i="4" s="1"/>
  <c r="I25" i="5" s="1"/>
  <c r="F10" i="4"/>
  <c r="E10" i="4"/>
  <c r="F11" i="4"/>
  <c r="E11" i="4"/>
  <c r="F9" i="4"/>
  <c r="E9" i="4"/>
  <c r="F21" i="3"/>
  <c r="E21" i="3"/>
  <c r="F19" i="3"/>
  <c r="E19" i="3"/>
  <c r="F18" i="3"/>
  <c r="E18" i="3"/>
  <c r="F17" i="3"/>
  <c r="E17" i="3"/>
  <c r="F16" i="3"/>
  <c r="E16" i="3"/>
  <c r="F15" i="3"/>
  <c r="D22" i="3"/>
  <c r="M22" i="5" s="1"/>
  <c r="C22" i="3"/>
  <c r="L22" i="5" s="1"/>
  <c r="D12" i="3"/>
  <c r="C12" i="3"/>
  <c r="F10" i="3"/>
  <c r="E10" i="3"/>
  <c r="F11" i="3"/>
  <c r="E11" i="3"/>
  <c r="F9" i="3"/>
  <c r="E9" i="3"/>
  <c r="F21" i="2"/>
  <c r="E21" i="2"/>
  <c r="F19" i="2"/>
  <c r="E19" i="2"/>
  <c r="F18" i="2"/>
  <c r="E18" i="2"/>
  <c r="F17" i="2"/>
  <c r="E17" i="2"/>
  <c r="F16" i="2"/>
  <c r="E16" i="2"/>
  <c r="F15" i="2"/>
  <c r="D22" i="2"/>
  <c r="G22" i="5" s="1"/>
  <c r="C22" i="2"/>
  <c r="F22" i="5" s="1"/>
  <c r="D12" i="2"/>
  <c r="D24" i="2" s="1"/>
  <c r="D25" i="2" s="1"/>
  <c r="G25" i="5" s="1"/>
  <c r="C12" i="2"/>
  <c r="F10" i="2"/>
  <c r="E10" i="2"/>
  <c r="F11" i="2"/>
  <c r="E11" i="2"/>
  <c r="F9" i="2"/>
  <c r="E9" i="2"/>
  <c r="F9" i="1"/>
  <c r="F11" i="1"/>
  <c r="F10" i="1"/>
  <c r="F16" i="1"/>
  <c r="F17" i="1"/>
  <c r="F18" i="1"/>
  <c r="F19" i="1"/>
  <c r="F21" i="1"/>
  <c r="F15" i="1"/>
  <c r="E21" i="1"/>
  <c r="E19" i="1"/>
  <c r="E18" i="1"/>
  <c r="E17" i="1"/>
  <c r="E16" i="1"/>
  <c r="D22" i="1"/>
  <c r="D22" i="5" s="1"/>
  <c r="C22" i="1"/>
  <c r="C22" i="5" s="1"/>
  <c r="D12" i="1"/>
  <c r="D12" i="5" s="1"/>
  <c r="C12" i="1"/>
  <c r="C12" i="5" s="1"/>
  <c r="E10" i="1"/>
  <c r="E11" i="1"/>
  <c r="E9" i="1"/>
  <c r="E15" i="4" l="1"/>
  <c r="C24" i="2"/>
  <c r="C25" i="2" s="1"/>
  <c r="F25" i="5" s="1"/>
  <c r="N8" i="5"/>
  <c r="N20" i="5"/>
  <c r="N10" i="5"/>
  <c r="N9" i="5"/>
  <c r="K15" i="5"/>
  <c r="N15" i="5" s="1"/>
  <c r="C24" i="3"/>
  <c r="C25" i="3" s="1"/>
  <c r="L25" i="5" s="1"/>
  <c r="D24" i="3"/>
  <c r="D25" i="3" s="1"/>
  <c r="M25" i="5" s="1"/>
  <c r="M12" i="5"/>
  <c r="L12" i="5"/>
  <c r="J12" i="5"/>
  <c r="I12" i="5"/>
  <c r="I24" i="5"/>
  <c r="J24" i="5"/>
  <c r="N16" i="5"/>
  <c r="G12" i="5"/>
  <c r="F12" i="5"/>
  <c r="G24" i="5"/>
  <c r="N11" i="5"/>
  <c r="N17" i="5"/>
  <c r="N18" i="5"/>
  <c r="N19" i="5"/>
  <c r="N21" i="5"/>
  <c r="F15" i="4"/>
  <c r="D24" i="1"/>
  <c r="C24" i="1"/>
  <c r="L24" i="5" l="1"/>
  <c r="F24" i="5"/>
  <c r="M24" i="5"/>
  <c r="D25" i="1"/>
  <c r="D25" i="5" s="1"/>
  <c r="D24" i="5"/>
  <c r="C25" i="1"/>
  <c r="C25" i="5" s="1"/>
  <c r="C24" i="5"/>
  <c r="F7" i="1" l="1"/>
  <c r="F7" i="2"/>
  <c r="E7" i="5"/>
  <c r="F7" i="4"/>
  <c r="H7" i="5"/>
  <c r="F7" i="3"/>
  <c r="E7" i="4"/>
  <c r="E7" i="3"/>
  <c r="B14" i="3"/>
  <c r="B14" i="4"/>
  <c r="B22" i="4" s="1"/>
  <c r="F22" i="4" s="1"/>
  <c r="B14" i="1"/>
  <c r="B22" i="1" s="1"/>
  <c r="N7" i="5"/>
  <c r="N12" i="5" s="1"/>
  <c r="B14" i="2"/>
  <c r="F14" i="2" s="1"/>
  <c r="B12" i="4"/>
  <c r="F12" i="4" s="1"/>
  <c r="B12" i="3"/>
  <c r="K12" i="5" s="1"/>
  <c r="B12" i="1"/>
  <c r="E7" i="2"/>
  <c r="E22" i="2"/>
  <c r="B12" i="2"/>
  <c r="E12" i="5" s="1"/>
  <c r="E7" i="1"/>
  <c r="E22" i="1" s="1"/>
  <c r="K14" i="5" l="1"/>
  <c r="E14" i="3"/>
  <c r="E22" i="3" s="1"/>
  <c r="H14" i="5"/>
  <c r="E14" i="4"/>
  <c r="E22" i="4" s="1"/>
  <c r="B22" i="2"/>
  <c r="F22" i="2" s="1"/>
  <c r="B24" i="1"/>
  <c r="F22" i="1"/>
  <c r="B22" i="5"/>
  <c r="E12" i="1"/>
  <c r="B24" i="4"/>
  <c r="H22" i="5"/>
  <c r="B22" i="3"/>
  <c r="E12" i="3"/>
  <c r="E12" i="4"/>
  <c r="F12" i="1"/>
  <c r="B12" i="5"/>
  <c r="F14" i="1"/>
  <c r="B14" i="5"/>
  <c r="E24" i="1"/>
  <c r="E25" i="1" s="1"/>
  <c r="D26" i="5" s="1"/>
  <c r="F12" i="2"/>
  <c r="E12" i="2"/>
  <c r="F24" i="1"/>
  <c r="F25" i="1" s="1"/>
  <c r="F12" i="3"/>
  <c r="F24" i="4"/>
  <c r="F25" i="4" s="1"/>
  <c r="H12" i="5"/>
  <c r="E14" i="5"/>
  <c r="N14" i="5" s="1"/>
  <c r="N22" i="5" s="1"/>
  <c r="F14" i="4"/>
  <c r="F14" i="3"/>
  <c r="E24" i="3" l="1"/>
  <c r="E25" i="3" s="1"/>
  <c r="M26" i="5" s="1"/>
  <c r="E24" i="4"/>
  <c r="E25" i="4" s="1"/>
  <c r="J26" i="5" s="1"/>
  <c r="E22" i="5"/>
  <c r="B24" i="2"/>
  <c r="F24" i="2" s="1"/>
  <c r="F25" i="2" s="1"/>
  <c r="E26" i="1"/>
  <c r="K22" i="5"/>
  <c r="F22" i="3"/>
  <c r="B24" i="3"/>
  <c r="H24" i="5"/>
  <c r="B25" i="4"/>
  <c r="H25" i="5" s="1"/>
  <c r="B25" i="2"/>
  <c r="E25" i="5" s="1"/>
  <c r="B25" i="1"/>
  <c r="B25" i="5" s="1"/>
  <c r="B24" i="5"/>
  <c r="E24" i="2"/>
  <c r="E25" i="2" s="1"/>
  <c r="G26" i="5" s="1"/>
  <c r="D27" i="5"/>
  <c r="E24" i="5" l="1"/>
  <c r="E26" i="2"/>
  <c r="E26" i="4" s="1"/>
  <c r="K24" i="5"/>
  <c r="N24" i="5" s="1"/>
  <c r="N25" i="5" s="1"/>
  <c r="B25" i="3"/>
  <c r="K25" i="5" s="1"/>
  <c r="F24" i="3"/>
  <c r="F25" i="3" s="1"/>
  <c r="G27" i="5" l="1"/>
  <c r="J27" i="5"/>
  <c r="E26" i="3"/>
  <c r="M27" i="5" s="1"/>
</calcChain>
</file>

<file path=xl/sharedStrings.xml><?xml version="1.0" encoding="utf-8"?>
<sst xmlns="http://schemas.openxmlformats.org/spreadsheetml/2006/main" count="150" uniqueCount="45">
  <si>
    <t>Downtown Internet Café</t>
  </si>
  <si>
    <t>First Quarter Forecast</t>
  </si>
  <si>
    <t>JAN</t>
  </si>
  <si>
    <t>FEB</t>
  </si>
  <si>
    <t>MAR</t>
  </si>
  <si>
    <t>TOTAL</t>
  </si>
  <si>
    <t xml:space="preserve">Sales </t>
  </si>
  <si>
    <t>Internet</t>
  </si>
  <si>
    <t>Merchandise</t>
  </si>
  <si>
    <t>Total Sales</t>
  </si>
  <si>
    <t xml:space="preserve">Expenses </t>
  </si>
  <si>
    <t>Cost of Goods</t>
  </si>
  <si>
    <t>Miscellaneous</t>
  </si>
  <si>
    <t>Income</t>
  </si>
  <si>
    <t>Net Income</t>
  </si>
  <si>
    <t>Profit Margin</t>
  </si>
  <si>
    <t>Payroll</t>
  </si>
  <si>
    <t>Cost of Merchandise</t>
  </si>
  <si>
    <t>Building</t>
  </si>
  <si>
    <t>Advertising</t>
  </si>
  <si>
    <t>AVG</t>
  </si>
  <si>
    <t>Second Quarter Forecast</t>
  </si>
  <si>
    <t>APR</t>
  </si>
  <si>
    <t>MAY</t>
  </si>
  <si>
    <t>JUN</t>
  </si>
  <si>
    <t>Income Year-To-Date</t>
  </si>
  <si>
    <t>JUL</t>
  </si>
  <si>
    <t>AUG</t>
  </si>
  <si>
    <t>SEP</t>
  </si>
  <si>
    <t>Third Quarter Forecast</t>
  </si>
  <si>
    <t>Fourth Quarter Forecast</t>
  </si>
  <si>
    <t>OCT</t>
  </si>
  <si>
    <t>NOV</t>
  </si>
  <si>
    <t>DEC</t>
  </si>
  <si>
    <t>Annual Forecast</t>
  </si>
  <si>
    <t>Quarter Profit Margin</t>
  </si>
  <si>
    <t xml:space="preserve">     Income Year-To-Date</t>
  </si>
  <si>
    <t>ANNUAL</t>
  </si>
  <si>
    <t>Espresso</t>
  </si>
  <si>
    <t>Drip Coffee</t>
  </si>
  <si>
    <t>Computer</t>
  </si>
  <si>
    <t>Capital Assets</t>
  </si>
  <si>
    <t>Food/Beverages</t>
  </si>
  <si>
    <t>Total Expenses</t>
  </si>
  <si>
    <t>Monthly Profit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</si>
</sst>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</numFmts>
  <fonts count="24" x14ac:knownFonts="1">
    <font>
      <sz val="10"/>
      <name val="Arial"/>
    </font>
    <font>
      <sz val="10"/>
      <name val="Arial"/>
      <family val="2"/>
    </font>
    <font>
      <b/>
      <i/>
      <sz val="12"/>
      <color indexed="12"/>
      <name val="Times New Roman"/>
      <family val="1"/>
    </font>
    <font>
      <i/>
      <sz val="10"/>
      <color indexed="12"/>
      <name val="Times New Roman"/>
      <family val="1"/>
    </font>
    <font>
      <b/>
      <sz val="11"/>
      <color theme="1"/>
      <name val="Arial Narrow"/>
      <family val="2"/>
      <scheme val="minor"/>
    </font>
    <font>
      <sz val="11"/>
      <color theme="1"/>
      <name val="Arial Narrow"/>
      <family val="2"/>
      <scheme val="minor"/>
    </font>
    <font>
      <b/>
      <sz val="11"/>
      <name val="Arial Narrow"/>
      <family val="2"/>
      <scheme val="minor"/>
    </font>
    <font>
      <sz val="11"/>
      <name val="Arial Narrow"/>
      <family val="2"/>
      <scheme val="minor"/>
    </font>
    <font>
      <b/>
      <sz val="11"/>
      <color indexed="12"/>
      <name val="Arial Narrow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Arial"/>
      <family val="2"/>
    </font>
    <font>
      <b/>
      <sz val="10"/>
      <color rgb="FF7030A0"/>
      <name val="Arial"/>
      <family val="2"/>
    </font>
    <font>
      <b/>
      <sz val="11"/>
      <color rgb="FF7030A0"/>
      <name val="Arial Narrow"/>
      <family val="2"/>
      <scheme val="minor"/>
    </font>
    <font>
      <sz val="11"/>
      <color rgb="FF7030A0"/>
      <name val="Arial Narrow"/>
      <family val="2"/>
      <scheme val="minor"/>
    </font>
    <font>
      <sz val="16"/>
      <color indexed="9"/>
      <name val="Arial"/>
      <family val="2"/>
    </font>
    <font>
      <b/>
      <i/>
      <sz val="11"/>
      <color indexed="12"/>
      <name val="Arial Narrow"/>
      <family val="2"/>
      <scheme val="minor"/>
    </font>
    <font>
      <i/>
      <sz val="11"/>
      <color indexed="12"/>
      <name val="Arial Narrow"/>
      <family val="2"/>
      <scheme val="minor"/>
    </font>
    <font>
      <b/>
      <sz val="22"/>
      <color indexed="9"/>
      <name val="Arial"/>
      <family val="2"/>
    </font>
    <font>
      <b/>
      <i/>
      <sz val="20"/>
      <color indexed="9"/>
      <name val="Arial"/>
      <family val="2"/>
    </font>
    <font>
      <b/>
      <sz val="11"/>
      <name val="Arial Narrow"/>
      <family val="1"/>
      <scheme val="minor"/>
    </font>
    <font>
      <b/>
      <sz val="18"/>
      <color indexed="9"/>
      <name val="Arial"/>
      <family val="2"/>
    </font>
    <font>
      <sz val="18"/>
      <color indexed="9"/>
      <name val="Arial"/>
      <family val="2"/>
    </font>
    <font>
      <b/>
      <u/>
      <sz val="11"/>
      <name val="Arial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indexed="63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NumberFormat="1"/>
    <xf numFmtId="42" fontId="5" fillId="0" borderId="0" xfId="0" applyNumberFormat="1" applyFont="1" applyBorder="1"/>
    <xf numFmtId="0" fontId="5" fillId="0" borderId="0" xfId="0" applyFont="1" applyAlignment="1">
      <alignment horizontal="left" indent="1"/>
    </xf>
    <xf numFmtId="164" fontId="5" fillId="0" borderId="0" xfId="1" applyNumberFormat="1" applyFont="1"/>
    <xf numFmtId="0" fontId="4" fillId="0" borderId="0" xfId="0" applyFont="1" applyAlignment="1">
      <alignment horizontal="left" indent="2"/>
    </xf>
    <xf numFmtId="0" fontId="7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left" indent="1"/>
    </xf>
    <xf numFmtId="0" fontId="6" fillId="0" borderId="0" xfId="0" applyFont="1" applyAlignment="1">
      <alignment horizontal="left" indent="2"/>
    </xf>
    <xf numFmtId="42" fontId="7" fillId="0" borderId="0" xfId="0" applyNumberFormat="1" applyFont="1"/>
    <xf numFmtId="0" fontId="6" fillId="0" borderId="0" xfId="0" applyNumberFormat="1" applyFont="1"/>
    <xf numFmtId="10" fontId="7" fillId="0" borderId="0" xfId="2" applyNumberFormat="1" applyFont="1"/>
    <xf numFmtId="0" fontId="10" fillId="0" borderId="0" xfId="0" applyFont="1"/>
    <xf numFmtId="0" fontId="9" fillId="0" borderId="0" xfId="0" applyFont="1"/>
    <xf numFmtId="0" fontId="11" fillId="0" borderId="0" xfId="0" applyFont="1" applyAlignment="1">
      <alignment horizontal="right"/>
    </xf>
    <xf numFmtId="164" fontId="12" fillId="0" borderId="0" xfId="0" applyNumberFormat="1" applyFont="1"/>
    <xf numFmtId="164" fontId="12" fillId="0" borderId="0" xfId="1" applyNumberFormat="1" applyFont="1"/>
    <xf numFmtId="164" fontId="7" fillId="0" borderId="0" xfId="1" applyNumberFormat="1" applyFont="1"/>
    <xf numFmtId="0" fontId="6" fillId="0" borderId="0" xfId="0" applyFont="1"/>
    <xf numFmtId="0" fontId="6" fillId="0" borderId="0" xfId="0" applyFont="1" applyAlignment="1">
      <alignment horizontal="right"/>
    </xf>
    <xf numFmtId="165" fontId="7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 vertical="top"/>
    </xf>
    <xf numFmtId="165" fontId="6" fillId="0" borderId="0" xfId="0" applyNumberFormat="1" applyFont="1" applyFill="1" applyBorder="1" applyAlignment="1">
      <alignment horizontal="right"/>
    </xf>
    <xf numFmtId="165" fontId="7" fillId="0" borderId="0" xfId="1" applyNumberFormat="1" applyFont="1" applyFill="1" applyBorder="1" applyAlignment="1">
      <alignment horizontal="right"/>
    </xf>
    <xf numFmtId="165" fontId="6" fillId="0" borderId="0" xfId="1" applyNumberFormat="1" applyFont="1" applyFill="1" applyBorder="1" applyAlignment="1">
      <alignment horizontal="right"/>
    </xf>
    <xf numFmtId="165" fontId="7" fillId="0" borderId="0" xfId="1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0" fontId="13" fillId="0" borderId="0" xfId="0" applyNumberFormat="1" applyFont="1"/>
    <xf numFmtId="164" fontId="13" fillId="0" borderId="0" xfId="0" applyNumberFormat="1" applyFont="1"/>
    <xf numFmtId="0" fontId="14" fillId="0" borderId="0" xfId="0" applyFont="1"/>
    <xf numFmtId="164" fontId="5" fillId="0" borderId="0" xfId="1" applyNumberFormat="1" applyFont="1" applyBorder="1"/>
    <xf numFmtId="0" fontId="6" fillId="3" borderId="0" xfId="0" applyFont="1" applyFill="1" applyAlignment="1">
      <alignment horizontal="left"/>
    </xf>
    <xf numFmtId="164" fontId="7" fillId="3" borderId="0" xfId="1" applyNumberFormat="1" applyFont="1" applyFill="1" applyBorder="1"/>
    <xf numFmtId="164" fontId="7" fillId="3" borderId="0" xfId="0" applyNumberFormat="1" applyFont="1" applyFill="1" applyBorder="1"/>
    <xf numFmtId="0" fontId="6" fillId="4" borderId="0" xfId="0" applyFont="1" applyFill="1"/>
    <xf numFmtId="10" fontId="6" fillId="2" borderId="0" xfId="2" applyNumberFormat="1" applyFont="1" applyFill="1" applyAlignment="1">
      <alignment horizontal="right"/>
    </xf>
    <xf numFmtId="0" fontId="6" fillId="3" borderId="0" xfId="0" applyFont="1" applyFill="1" applyAlignment="1">
      <alignment horizontal="left" vertical="center"/>
    </xf>
    <xf numFmtId="164" fontId="20" fillId="3" borderId="0" xfId="1" applyNumberFormat="1" applyFont="1" applyFill="1" applyBorder="1" applyAlignment="1">
      <alignment horizontal="left"/>
    </xf>
    <xf numFmtId="164" fontId="20" fillId="3" borderId="0" xfId="1" applyNumberFormat="1" applyFont="1" applyFill="1" applyBorder="1"/>
    <xf numFmtId="0" fontId="8" fillId="3" borderId="0" xfId="0" applyFont="1" applyFill="1" applyAlignment="1">
      <alignment horizontal="left"/>
    </xf>
    <xf numFmtId="164" fontId="5" fillId="4" borderId="0" xfId="1" applyNumberFormat="1" applyFont="1" applyFill="1"/>
    <xf numFmtId="10" fontId="5" fillId="4" borderId="0" xfId="2" applyNumberFormat="1" applyFont="1" applyFill="1"/>
    <xf numFmtId="0" fontId="7" fillId="3" borderId="0" xfId="0" applyNumberFormat="1" applyFont="1" applyFill="1"/>
    <xf numFmtId="164" fontId="8" fillId="3" borderId="0" xfId="1" applyNumberFormat="1" applyFont="1" applyFill="1" applyAlignment="1">
      <alignment horizontal="left"/>
    </xf>
    <xf numFmtId="164" fontId="7" fillId="3" borderId="0" xfId="1" applyNumberFormat="1" applyFont="1" applyFill="1"/>
    <xf numFmtId="164" fontId="7" fillId="2" borderId="0" xfId="1" applyNumberFormat="1" applyFont="1" applyFill="1"/>
    <xf numFmtId="0" fontId="6" fillId="4" borderId="0" xfId="0" applyFont="1" applyFill="1" applyAlignment="1">
      <alignment horizontal="left"/>
    </xf>
    <xf numFmtId="0" fontId="8" fillId="4" borderId="0" xfId="0" applyFont="1" applyFill="1" applyAlignment="1">
      <alignment horizontal="left"/>
    </xf>
    <xf numFmtId="0" fontId="7" fillId="0" borderId="0" xfId="0" applyFont="1" applyAlignment="1">
      <alignment vertical="top"/>
    </xf>
    <xf numFmtId="0" fontId="7" fillId="5" borderId="0" xfId="0" applyFont="1" applyFill="1"/>
    <xf numFmtId="0" fontId="7" fillId="5" borderId="0" xfId="0" applyNumberFormat="1" applyFont="1" applyFill="1"/>
    <xf numFmtId="0" fontId="0" fillId="5" borderId="0" xfId="0" applyFill="1"/>
    <xf numFmtId="0" fontId="0" fillId="5" borderId="0" xfId="0" applyNumberFormat="1" applyFill="1"/>
    <xf numFmtId="0" fontId="7" fillId="6" borderId="0" xfId="0" applyFont="1" applyFill="1"/>
    <xf numFmtId="0" fontId="7" fillId="7" borderId="0" xfId="0" applyFont="1" applyFill="1"/>
    <xf numFmtId="0" fontId="23" fillId="6" borderId="0" xfId="0" applyFont="1" applyFill="1" applyAlignment="1">
      <alignment horizontal="center"/>
    </xf>
    <xf numFmtId="0" fontId="23" fillId="6" borderId="0" xfId="0" applyNumberFormat="1" applyFont="1" applyFill="1" applyAlignment="1">
      <alignment horizontal="center"/>
    </xf>
    <xf numFmtId="0" fontId="7" fillId="5" borderId="0" xfId="0" applyFont="1" applyFill="1" applyAlignment="1">
      <alignment horizontal="centerContinuous"/>
    </xf>
    <xf numFmtId="0" fontId="23" fillId="7" borderId="0" xfId="0" applyFont="1" applyFill="1" applyAlignment="1">
      <alignment horizontal="center" vertical="center"/>
    </xf>
    <xf numFmtId="0" fontId="18" fillId="5" borderId="0" xfId="0" applyFont="1" applyFill="1" applyAlignment="1">
      <alignment horizontal="center"/>
    </xf>
    <xf numFmtId="0" fontId="19" fillId="5" borderId="0" xfId="0" applyFont="1" applyFill="1" applyAlignment="1">
      <alignment horizontal="center"/>
    </xf>
    <xf numFmtId="0" fontId="7" fillId="8" borderId="0" xfId="0" applyFont="1" applyFill="1" applyAlignment="1">
      <alignment vertical="top"/>
    </xf>
    <xf numFmtId="0" fontId="21" fillId="5" borderId="0" xfId="0" applyFont="1" applyFill="1" applyAlignment="1">
      <alignment horizontal="center"/>
    </xf>
    <xf numFmtId="0" fontId="22" fillId="5" borderId="0" xfId="0" applyFont="1" applyFill="1" applyAlignment="1">
      <alignment horizontal="center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17" fillId="5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EC6F30"/>
      <color rgb="FF3366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 smtClean="0">
                <a:latin typeface="Candara"/>
              </a:rPr>
              <a:t>First</a:t>
            </a:r>
            <a:r>
              <a:rPr lang="en-US" sz="1600" baseline="0" smtClean="0">
                <a:latin typeface="Candara"/>
              </a:rPr>
              <a:t> Quarter Profit Margin</a:t>
            </a:r>
            <a:endParaRPr lang="en-US" sz="1600">
              <a:latin typeface="Candara"/>
            </a:endParaRPr>
          </a:p>
        </c:rich>
      </c:tx>
      <c:layout>
        <c:manualLayout>
          <c:xMode val="edge"/>
          <c:yMode val="edge"/>
          <c:x val="0.20897718910963944"/>
          <c:y val="2.366863905325443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5356880058867268E-2"/>
          <c:y val="0.15384615384615477"/>
          <c:w val="0.87417218543046349"/>
          <c:h val="0.74260355029586034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10800000" scaled="1"/>
            </a:gradFill>
          </c:spPr>
          <c:invertIfNegative val="0"/>
          <c:dLbls>
            <c:numFmt formatCode="0.00%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'First Quarter'!$B$5:$D$5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'First Quarter'!$B$25:$D$25</c:f>
              <c:numCache>
                <c:formatCode>0.00%</c:formatCode>
                <c:ptCount val="3"/>
                <c:pt idx="0">
                  <c:v>5.6016597510373446E-2</c:v>
                </c:pt>
                <c:pt idx="1">
                  <c:v>7.3293172690763048E-2</c:v>
                </c:pt>
                <c:pt idx="2">
                  <c:v>9.3968871595330739E-2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1886336"/>
        <c:axId val="71893376"/>
      </c:barChart>
      <c:catAx>
        <c:axId val="71886336"/>
        <c:scaling>
          <c:orientation val="minMax"/>
        </c:scaling>
        <c:delete val="0"/>
        <c:axPos val="l"/>
        <c:majorTickMark val="out"/>
        <c:minorTickMark val="none"/>
        <c:tickLblPos val="nextTo"/>
        <c:crossAx val="71893376"/>
        <c:crosses val="autoZero"/>
        <c:auto val="1"/>
        <c:lblAlgn val="ctr"/>
        <c:lblOffset val="100"/>
        <c:noMultiLvlLbl val="0"/>
      </c:catAx>
      <c:valAx>
        <c:axId val="71893376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crossAx val="71886336"/>
        <c:crosses val="autoZero"/>
        <c:crossBetween val="between"/>
      </c:valAx>
      <c:spPr>
        <a:gradFill flip="none" rotWithShape="1">
          <a:gsLst>
            <a:gs pos="0">
              <a:srgbClr val="F79646">
                <a:tint val="40000"/>
              </a:srgbClr>
            </a:gs>
            <a:gs pos="0">
              <a:srgbClr val="F79646">
                <a:tint val="20000"/>
              </a:srgbClr>
            </a:gs>
            <a:gs pos="0">
              <a:srgbClr val="F79646">
                <a:tint val="40000"/>
              </a:srgbClr>
            </a:gs>
            <a:gs pos="0">
              <a:srgbClr val="F79646">
                <a:tint val="40000"/>
              </a:srgbClr>
            </a:gs>
            <a:gs pos="0">
              <a:srgbClr val="F79646">
                <a:tint val="40000"/>
              </a:srgbClr>
            </a:gs>
            <a:gs pos="17999">
              <a:srgbClr val="FEE7F2"/>
            </a:gs>
            <a:gs pos="36000">
              <a:srgbClr val="FAC77D"/>
            </a:gs>
            <a:gs pos="61000">
              <a:srgbClr val="FBA97D"/>
            </a:gs>
            <a:gs pos="82001">
              <a:srgbClr val="FBD49C"/>
            </a:gs>
            <a:gs pos="100000">
              <a:srgbClr val="FEE7F2"/>
            </a:gs>
          </a:gsLst>
          <a:lin ang="8100000" scaled="1"/>
          <a:tileRect/>
        </a:gradFill>
        <a:scene3d>
          <a:camera prst="orthographicFront"/>
          <a:lightRig rig="threePt" dir="t"/>
        </a:scene3d>
        <a:sp3d>
          <a:bevelT w="139700" prst="cross"/>
        </a:sp3d>
      </c:spPr>
    </c:plotArea>
    <c:plotVisOnly val="1"/>
    <c:dispBlanksAs val="gap"/>
    <c:showDLblsOverMax val="0"/>
  </c:chart>
  <c:spPr>
    <a:solidFill>
      <a:schemeClr val="accent5">
        <a:tint val="40000"/>
      </a:schemeClr>
    </a:solidFill>
  </c:spPr>
  <c:printSettings>
    <c:headerFooter/>
    <c:pageMargins b="0.75000000000000222" l="0.70000000000000062" r="0.70000000000000062" t="0.75000000000000222" header="0.30000000000000032" footer="0.30000000000000032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 smtClean="0">
                <a:latin typeface="Candara"/>
              </a:rPr>
              <a:t>Second </a:t>
            </a:r>
            <a:r>
              <a:rPr lang="en-US" sz="1600" baseline="0" smtClean="0">
                <a:latin typeface="Candara"/>
              </a:rPr>
              <a:t>Quarter Profit Margin</a:t>
            </a:r>
            <a:endParaRPr lang="en-US" sz="1600">
              <a:latin typeface="Candara"/>
            </a:endParaRPr>
          </a:p>
        </c:rich>
      </c:tx>
      <c:layout>
        <c:manualLayout>
          <c:xMode val="edge"/>
          <c:yMode val="edge"/>
          <c:x val="0.20897718910963944"/>
          <c:y val="2.366863905325443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5356880058867268E-2"/>
          <c:y val="0.15384615384615488"/>
          <c:w val="0.87417218543046349"/>
          <c:h val="0.74260355029586056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flip="none" rotWithShape="1">
              <a:gsLst>
                <a:gs pos="0">
                  <a:schemeClr val="accent1"/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10800000" scaled="1"/>
              <a:tileRect/>
            </a:gradFill>
          </c:spPr>
          <c:invertIfNegative val="0"/>
          <c:dLbls>
            <c:numFmt formatCode="0.00%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'Second Quarter'!$B$5:$D$5</c:f>
              <c:strCache>
                <c:ptCount val="3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'Second Quarter'!$B$25:$D$25</c:f>
              <c:numCache>
                <c:formatCode>0.00%</c:formatCode>
                <c:ptCount val="3"/>
                <c:pt idx="0">
                  <c:v>0.15</c:v>
                </c:pt>
                <c:pt idx="1">
                  <c:v>0.14999999999999986</c:v>
                </c:pt>
                <c:pt idx="2">
                  <c:v>0.15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1912832"/>
        <c:axId val="71923968"/>
      </c:barChart>
      <c:catAx>
        <c:axId val="71912832"/>
        <c:scaling>
          <c:orientation val="minMax"/>
        </c:scaling>
        <c:delete val="0"/>
        <c:axPos val="l"/>
        <c:majorTickMark val="out"/>
        <c:minorTickMark val="none"/>
        <c:tickLblPos val="nextTo"/>
        <c:crossAx val="71923968"/>
        <c:crosses val="autoZero"/>
        <c:auto val="1"/>
        <c:lblAlgn val="ctr"/>
        <c:lblOffset val="100"/>
        <c:noMultiLvlLbl val="0"/>
      </c:catAx>
      <c:valAx>
        <c:axId val="71923968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crossAx val="71912832"/>
        <c:crosses val="autoZero"/>
        <c:crossBetween val="between"/>
      </c:valAx>
      <c:spPr>
        <a:gradFill flip="none" rotWithShape="1">
          <a:gsLst>
            <a:gs pos="0">
              <a:srgbClr val="F79646">
                <a:tint val="40000"/>
              </a:srgbClr>
            </a:gs>
            <a:gs pos="0">
              <a:srgbClr val="F79646">
                <a:tint val="20000"/>
              </a:srgbClr>
            </a:gs>
            <a:gs pos="0">
              <a:srgbClr val="F79646">
                <a:tint val="40000"/>
              </a:srgbClr>
            </a:gs>
            <a:gs pos="0">
              <a:srgbClr val="F79646">
                <a:tint val="40000"/>
              </a:srgbClr>
            </a:gs>
            <a:gs pos="0">
              <a:srgbClr val="F79646">
                <a:tint val="40000"/>
              </a:srgbClr>
            </a:gs>
            <a:gs pos="17999">
              <a:srgbClr val="FEE7F2"/>
            </a:gs>
            <a:gs pos="36000">
              <a:srgbClr val="FAC77D"/>
            </a:gs>
            <a:gs pos="61000">
              <a:srgbClr val="FBA97D"/>
            </a:gs>
            <a:gs pos="82001">
              <a:srgbClr val="FBD49C"/>
            </a:gs>
            <a:gs pos="100000">
              <a:srgbClr val="FEE7F2"/>
            </a:gs>
          </a:gsLst>
          <a:lin ang="8100000" scaled="1"/>
          <a:tileRect/>
        </a:gradFill>
        <a:scene3d>
          <a:camera prst="orthographicFront"/>
          <a:lightRig rig="threePt" dir="t"/>
        </a:scene3d>
        <a:sp3d>
          <a:bevelT w="139700" prst="cross"/>
        </a:sp3d>
      </c:spPr>
    </c:plotArea>
    <c:plotVisOnly val="1"/>
    <c:dispBlanksAs val="gap"/>
    <c:showDLblsOverMax val="0"/>
  </c:chart>
  <c:spPr>
    <a:solidFill>
      <a:schemeClr val="accent5">
        <a:tint val="40000"/>
      </a:schemeClr>
    </a:solidFill>
  </c:spPr>
  <c:printSettings>
    <c:headerFooter/>
    <c:pageMargins b="0.75000000000000244" l="0.70000000000000062" r="0.70000000000000062" t="0.75000000000000244" header="0.30000000000000032" footer="0.30000000000000032"/>
    <c:pageSetup paperSize="0" orientation="landscape" horizontalDpi="0" verticalDpi="0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 smtClean="0">
                <a:latin typeface="Candara"/>
              </a:rPr>
              <a:t>Third </a:t>
            </a:r>
            <a:r>
              <a:rPr lang="en-US" sz="1600" baseline="0" smtClean="0">
                <a:latin typeface="Candara"/>
              </a:rPr>
              <a:t>Quarter Profit Margin</a:t>
            </a:r>
            <a:endParaRPr lang="en-US" sz="1600">
              <a:latin typeface="Candara"/>
            </a:endParaRPr>
          </a:p>
        </c:rich>
      </c:tx>
      <c:layout>
        <c:manualLayout>
          <c:xMode val="edge"/>
          <c:yMode val="edge"/>
          <c:x val="0.20897718910963944"/>
          <c:y val="2.366863905325443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5356880058867268E-2"/>
          <c:y val="0.15384615384615502"/>
          <c:w val="0.88653496015700617"/>
          <c:h val="0.74260355029586111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10800000" scaled="1"/>
            </a:gradFill>
          </c:spPr>
          <c:invertIfNegative val="0"/>
          <c:dLbls>
            <c:numFmt formatCode="0.00%" sourceLinked="0"/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'Third Quarter'!$B$5:$D$5</c:f>
              <c:strCache>
                <c:ptCount val="3"/>
                <c:pt idx="0">
                  <c:v>JUL</c:v>
                </c:pt>
                <c:pt idx="1">
                  <c:v>AUG</c:v>
                </c:pt>
                <c:pt idx="2">
                  <c:v>SEP</c:v>
                </c:pt>
              </c:strCache>
            </c:strRef>
          </c:cat>
          <c:val>
            <c:numRef>
              <c:f>'Third Quarter'!$B$25:$D$25</c:f>
              <c:numCache>
                <c:formatCode>0.00%</c:formatCode>
                <c:ptCount val="3"/>
                <c:pt idx="0">
                  <c:v>0.16027164685908318</c:v>
                </c:pt>
                <c:pt idx="1">
                  <c:v>0.16046511627906976</c:v>
                </c:pt>
                <c:pt idx="2">
                  <c:v>0.1599009900990099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194176"/>
        <c:axId val="78205312"/>
      </c:barChart>
      <c:catAx>
        <c:axId val="78194176"/>
        <c:scaling>
          <c:orientation val="minMax"/>
        </c:scaling>
        <c:delete val="0"/>
        <c:axPos val="l"/>
        <c:majorTickMark val="out"/>
        <c:minorTickMark val="none"/>
        <c:tickLblPos val="nextTo"/>
        <c:crossAx val="78205312"/>
        <c:crosses val="autoZero"/>
        <c:auto val="1"/>
        <c:lblAlgn val="ctr"/>
        <c:lblOffset val="100"/>
        <c:noMultiLvlLbl val="0"/>
      </c:catAx>
      <c:valAx>
        <c:axId val="78205312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crossAx val="78194176"/>
        <c:crosses val="autoZero"/>
        <c:crossBetween val="between"/>
      </c:valAx>
      <c:spPr>
        <a:gradFill flip="none" rotWithShape="1">
          <a:gsLst>
            <a:gs pos="0">
              <a:srgbClr val="F79646">
                <a:tint val="40000"/>
              </a:srgbClr>
            </a:gs>
            <a:gs pos="0">
              <a:srgbClr val="F79646">
                <a:tint val="20000"/>
              </a:srgbClr>
            </a:gs>
            <a:gs pos="0">
              <a:srgbClr val="F79646">
                <a:tint val="40000"/>
              </a:srgbClr>
            </a:gs>
            <a:gs pos="0">
              <a:srgbClr val="F79646">
                <a:tint val="40000"/>
              </a:srgbClr>
            </a:gs>
            <a:gs pos="0">
              <a:srgbClr val="F79646">
                <a:tint val="40000"/>
              </a:srgbClr>
            </a:gs>
            <a:gs pos="17999">
              <a:srgbClr val="FEE7F2"/>
            </a:gs>
            <a:gs pos="36000">
              <a:srgbClr val="FAC77D"/>
            </a:gs>
            <a:gs pos="61000">
              <a:srgbClr val="FBA97D"/>
            </a:gs>
            <a:gs pos="82001">
              <a:srgbClr val="FBD49C"/>
            </a:gs>
            <a:gs pos="100000">
              <a:srgbClr val="FEE7F2"/>
            </a:gs>
          </a:gsLst>
          <a:lin ang="8100000" scaled="1"/>
          <a:tileRect/>
        </a:gradFill>
        <a:scene3d>
          <a:camera prst="orthographicFront"/>
          <a:lightRig rig="threePt" dir="t"/>
        </a:scene3d>
        <a:sp3d>
          <a:bevelT w="139700" prst="cross"/>
        </a:sp3d>
      </c:spPr>
    </c:plotArea>
    <c:plotVisOnly val="1"/>
    <c:dispBlanksAs val="gap"/>
    <c:showDLblsOverMax val="0"/>
  </c:chart>
  <c:spPr>
    <a:solidFill>
      <a:schemeClr val="accent5">
        <a:tint val="40000"/>
      </a:schemeClr>
    </a:solidFill>
  </c:spPr>
  <c:printSettings>
    <c:headerFooter/>
    <c:pageMargins b="0.75000000000000289" l="0.70000000000000062" r="0.70000000000000062" t="0.75000000000000289" header="0.30000000000000032" footer="0.30000000000000032"/>
    <c:pageSetup paperSize="0" orientation="landscape" horizontalDpi="0" verticalDpi="0" copies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 smtClean="0">
                <a:latin typeface="Candara"/>
              </a:rPr>
              <a:t>Fourth </a:t>
            </a:r>
            <a:r>
              <a:rPr lang="en-US" sz="1600" baseline="0" smtClean="0">
                <a:latin typeface="Candara"/>
              </a:rPr>
              <a:t>Quarter Profit Margin</a:t>
            </a:r>
            <a:endParaRPr lang="en-US" sz="1600">
              <a:latin typeface="Candara"/>
            </a:endParaRPr>
          </a:p>
        </c:rich>
      </c:tx>
      <c:layout>
        <c:manualLayout>
          <c:xMode val="edge"/>
          <c:yMode val="edge"/>
          <c:x val="0.20897718910963944"/>
          <c:y val="2.366863905325443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5356880058867241E-2"/>
          <c:y val="0.15384615384615463"/>
          <c:w val="0.89477557027225907"/>
          <c:h val="0.74260355029586089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10800000" scaled="1"/>
            </a:gradFill>
          </c:spPr>
          <c:invertIfNegative val="0"/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0%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'Fourth Quarter'!$B$5:$D$5</c:f>
              <c:strCache>
                <c:ptCount val="3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</c:strCache>
            </c:strRef>
          </c:cat>
          <c:val>
            <c:numRef>
              <c:f>'Fourth Quarter'!$B$25:$D$25</c:f>
              <c:numCache>
                <c:formatCode>0.00%</c:formatCode>
                <c:ptCount val="3"/>
                <c:pt idx="0">
                  <c:v>0.16745283018867924</c:v>
                </c:pt>
                <c:pt idx="1">
                  <c:v>0.17819548872180452</c:v>
                </c:pt>
                <c:pt idx="2">
                  <c:v>0.1755522827687776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224384"/>
        <c:axId val="78239616"/>
      </c:barChart>
      <c:catAx>
        <c:axId val="78224384"/>
        <c:scaling>
          <c:orientation val="minMax"/>
        </c:scaling>
        <c:delete val="0"/>
        <c:axPos val="l"/>
        <c:majorTickMark val="out"/>
        <c:minorTickMark val="none"/>
        <c:tickLblPos val="nextTo"/>
        <c:crossAx val="78239616"/>
        <c:crosses val="autoZero"/>
        <c:auto val="1"/>
        <c:lblAlgn val="ctr"/>
        <c:lblOffset val="100"/>
        <c:noMultiLvlLbl val="0"/>
      </c:catAx>
      <c:valAx>
        <c:axId val="78239616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crossAx val="78224384"/>
        <c:crosses val="autoZero"/>
        <c:crossBetween val="between"/>
      </c:valAx>
      <c:spPr>
        <a:gradFill flip="none" rotWithShape="1">
          <a:gsLst>
            <a:gs pos="0">
              <a:srgbClr val="F79646">
                <a:tint val="40000"/>
              </a:srgbClr>
            </a:gs>
            <a:gs pos="0">
              <a:srgbClr val="F79646">
                <a:tint val="20000"/>
              </a:srgbClr>
            </a:gs>
            <a:gs pos="0">
              <a:srgbClr val="F79646">
                <a:tint val="40000"/>
              </a:srgbClr>
            </a:gs>
            <a:gs pos="0">
              <a:srgbClr val="F79646">
                <a:tint val="40000"/>
              </a:srgbClr>
            </a:gs>
            <a:gs pos="0">
              <a:srgbClr val="F79646">
                <a:tint val="40000"/>
              </a:srgbClr>
            </a:gs>
            <a:gs pos="17999">
              <a:srgbClr val="FEE7F2"/>
            </a:gs>
            <a:gs pos="36000">
              <a:srgbClr val="FAC77D"/>
            </a:gs>
            <a:gs pos="61000">
              <a:srgbClr val="FBA97D"/>
            </a:gs>
            <a:gs pos="82001">
              <a:srgbClr val="FBD49C"/>
            </a:gs>
            <a:gs pos="100000">
              <a:srgbClr val="FEE7F2"/>
            </a:gs>
          </a:gsLst>
          <a:lin ang="8100000" scaled="1"/>
          <a:tileRect/>
        </a:gradFill>
        <a:scene3d>
          <a:camera prst="orthographicFront"/>
          <a:lightRig rig="threePt" dir="t"/>
        </a:scene3d>
        <a:sp3d>
          <a:bevelT w="139700" prst="cross"/>
        </a:sp3d>
      </c:spPr>
    </c:plotArea>
    <c:plotVisOnly val="1"/>
    <c:dispBlanksAs val="gap"/>
    <c:showDLblsOverMax val="0"/>
  </c:chart>
  <c:spPr>
    <a:solidFill>
      <a:schemeClr val="accent5">
        <a:tint val="40000"/>
      </a:schemeClr>
    </a:solidFill>
  </c:spPr>
  <c:printSettings>
    <c:headerFooter/>
    <c:pageMargins b="0.75000000000000266" l="0.70000000000000062" r="0.70000000000000062" t="0.75000000000000266" header="0.30000000000000032" footer="0.30000000000000032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313430</xdr:colOff>
      <xdr:row>0</xdr:row>
      <xdr:rowOff>62645</xdr:rowOff>
    </xdr:from>
    <xdr:to>
      <xdr:col>0</xdr:col>
      <xdr:colOff>1282263</xdr:colOff>
      <xdr:row>4</xdr:row>
      <xdr:rowOff>252242</xdr:rowOff>
    </xdr:to>
    <xdr:pic>
      <xdr:nvPicPr>
        <xdr:cNvPr id="4" name="Picture 3" descr="C:\Users\Linda\AppData\Local\Microsoft\Windows\Temporary Internet Files\Content.IE5\85DVEHJC\MC900361080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contrast="2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21143457">
          <a:off x="313430" y="62645"/>
          <a:ext cx="968833" cy="12849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28575</xdr:colOff>
      <xdr:row>6</xdr:row>
      <xdr:rowOff>28575</xdr:rowOff>
    </xdr:from>
    <xdr:ext cx="4171950" cy="300990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 editAs="oneCell">
    <xdr:from>
      <xdr:col>0</xdr:col>
      <xdr:colOff>380841</xdr:colOff>
      <xdr:row>0</xdr:row>
      <xdr:rowOff>88262</xdr:rowOff>
    </xdr:from>
    <xdr:to>
      <xdr:col>0</xdr:col>
      <xdr:colOff>1250353</xdr:colOff>
      <xdr:row>4</xdr:row>
      <xdr:rowOff>183935</xdr:rowOff>
    </xdr:to>
    <xdr:pic>
      <xdr:nvPicPr>
        <xdr:cNvPr id="5" name="Picture 4" descr="C:\Users\Linda\AppData\Local\Microsoft\Windows\Temporary Internet Files\Content.IE5\85DVEHJC\MC900361080[1].wm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lum contrast="2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21143457">
          <a:off x="380841" y="88262"/>
          <a:ext cx="869512" cy="10058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47625</xdr:colOff>
      <xdr:row>6</xdr:row>
      <xdr:rowOff>28575</xdr:rowOff>
    </xdr:from>
    <xdr:ext cx="4124325" cy="3000375"/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 editAs="oneCell">
    <xdr:from>
      <xdr:col>0</xdr:col>
      <xdr:colOff>373318</xdr:colOff>
      <xdr:row>0</xdr:row>
      <xdr:rowOff>83741</xdr:rowOff>
    </xdr:from>
    <xdr:to>
      <xdr:col>0</xdr:col>
      <xdr:colOff>1241998</xdr:colOff>
      <xdr:row>4</xdr:row>
      <xdr:rowOff>174056</xdr:rowOff>
    </xdr:to>
    <xdr:pic>
      <xdr:nvPicPr>
        <xdr:cNvPr id="6" name="Picture 5" descr="C:\Users\Linda\AppData\Local\Microsoft\Windows\Temporary Internet Files\Content.IE5\85DVEHJC\MC900361080[1].wm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lum contrast="2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21143457">
          <a:off x="373318" y="83741"/>
          <a:ext cx="868680" cy="10047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28575</xdr:colOff>
      <xdr:row>6</xdr:row>
      <xdr:rowOff>0</xdr:rowOff>
    </xdr:from>
    <xdr:ext cx="4114800" cy="3038475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 editAs="oneCell">
    <xdr:from>
      <xdr:col>0</xdr:col>
      <xdr:colOff>361588</xdr:colOff>
      <xdr:row>0</xdr:row>
      <xdr:rowOff>98961</xdr:rowOff>
    </xdr:from>
    <xdr:to>
      <xdr:col>0</xdr:col>
      <xdr:colOff>1232732</xdr:colOff>
      <xdr:row>4</xdr:row>
      <xdr:rowOff>190401</xdr:rowOff>
    </xdr:to>
    <xdr:pic>
      <xdr:nvPicPr>
        <xdr:cNvPr id="6" name="Picture 5" descr="C:\Users\Linda\AppData\Local\Microsoft\Windows\Temporary Internet Files\Content.IE5\85DVEHJC\MC900361080[1].wm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lum contrast="2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21143457">
          <a:off x="361588" y="98961"/>
          <a:ext cx="871144" cy="10058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28575</xdr:colOff>
      <xdr:row>6</xdr:row>
      <xdr:rowOff>0</xdr:rowOff>
    </xdr:from>
    <xdr:ext cx="4095750" cy="293370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 editAs="oneCell">
    <xdr:from>
      <xdr:col>0</xdr:col>
      <xdr:colOff>381901</xdr:colOff>
      <xdr:row>0</xdr:row>
      <xdr:rowOff>80592</xdr:rowOff>
    </xdr:from>
    <xdr:to>
      <xdr:col>0</xdr:col>
      <xdr:colOff>1227472</xdr:colOff>
      <xdr:row>4</xdr:row>
      <xdr:rowOff>181176</xdr:rowOff>
    </xdr:to>
    <xdr:pic>
      <xdr:nvPicPr>
        <xdr:cNvPr id="5" name="Picture 4" descr="C:\Users\Linda\AppData\Local\Microsoft\Windows\Temporary Internet Files\Content.IE5\85DVEHJC\MC900361080[1].wm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lum contrast="2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21143457">
          <a:off x="381901" y="80592"/>
          <a:ext cx="845571" cy="10149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Horizon1">
  <a:themeElements>
    <a:clrScheme name="Metro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Horizon">
      <a:majorFont>
        <a:latin typeface="Arial Narrow"/>
        <a:ea typeface=""/>
        <a:cs typeface=""/>
        <a:font script="Jpan" typeface="HGｺﾞｼｯｸM"/>
        <a:font script="Hang" typeface="HY얕은샘물M"/>
        <a:font script="Hans" typeface="方正姚体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Arial Narrow"/>
        <a:ea typeface=""/>
        <a:cs typeface=""/>
        <a:font script="Jpan" typeface="HGｺﾞｼｯｸM"/>
        <a:font script="Hang" typeface="HY얕은샘물M"/>
        <a:font script="Hans" typeface="方正姚体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Horizon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hade val="100000"/>
                <a:satMod val="100000"/>
              </a:schemeClr>
            </a:gs>
            <a:gs pos="100000">
              <a:schemeClr val="phClr">
                <a:tint val="61000"/>
                <a:alpha val="100000"/>
                <a:satMod val="2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</a:schemeClr>
            </a:gs>
            <a:gs pos="100000">
              <a:schemeClr val="phClr">
                <a:tint val="90000"/>
                <a:alpha val="100000"/>
                <a:satMod val="2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5240" cap="flat" cmpd="sng" algn="ctr">
          <a:solidFill>
            <a:schemeClr val="phClr">
              <a:tint val="25000"/>
              <a:alpha val="25000"/>
            </a:schemeClr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2924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25400" dir="5400000" rotWithShape="0">
              <a:srgbClr val="000000">
                <a:alpha val="4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prstMaterial="flat">
            <a:bevelT w="34925" h="47625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6000"/>
                <a:shade val="100000"/>
                <a:alpha val="100000"/>
                <a:satMod val="140000"/>
              </a:schemeClr>
            </a:gs>
            <a:gs pos="31000">
              <a:schemeClr val="phClr">
                <a:tint val="100000"/>
                <a:shade val="90000"/>
                <a:alpha val="100000"/>
              </a:schemeClr>
            </a:gs>
            <a:gs pos="100000">
              <a:schemeClr val="phClr">
                <a:tint val="100000"/>
                <a:shade val="80000"/>
                <a:alpha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shade val="100000"/>
                <a:alpha val="100000"/>
                <a:satMod val="180000"/>
              </a:schemeClr>
            </a:gs>
            <a:gs pos="41000">
              <a:schemeClr val="phClr">
                <a:tint val="100000"/>
                <a:shade val="100000"/>
                <a:alpha val="100000"/>
                <a:satMod val="150000"/>
              </a:schemeClr>
            </a:gs>
            <a:gs pos="100000">
              <a:schemeClr val="phClr">
                <a:tint val="100000"/>
                <a:shade val="65000"/>
                <a:alpha val="100000"/>
              </a:schemeClr>
            </a:gs>
          </a:gsLst>
          <a:path path="circle">
            <a:fillToRect l="50000" t="8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H27"/>
  <sheetViews>
    <sheetView zoomScaleNormal="100" zoomScaleSheetLayoutView="80" zoomScalePageLayoutView="70" workbookViewId="0">
      <selection activeCell="A22" sqref="A22"/>
    </sheetView>
  </sheetViews>
  <sheetFormatPr defaultRowHeight="16.5" x14ac:dyDescent="0.3"/>
  <cols>
    <col min="1" max="1" width="23.140625" style="7" bestFit="1" customWidth="1"/>
    <col min="2" max="3" width="12.140625" style="7" customWidth="1"/>
    <col min="4" max="5" width="11.85546875" style="7" customWidth="1"/>
    <col min="6" max="6" width="11.7109375" style="7" customWidth="1"/>
    <col min="7" max="7" width="12" style="7" customWidth="1"/>
    <col min="8" max="8" width="11.7109375" style="7" customWidth="1"/>
    <col min="9" max="14" width="10.7109375" style="7" customWidth="1"/>
    <col min="15" max="15" width="30.7109375" style="7" customWidth="1"/>
    <col min="35" max="16384" width="9.140625" style="7"/>
  </cols>
  <sheetData>
    <row r="1" spans="1:15" s="7" customFormat="1" ht="16.5" customHeight="1" x14ac:dyDescent="0.3">
      <c r="A1" s="50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5" s="7" customFormat="1" ht="27.75" x14ac:dyDescent="0.4">
      <c r="A2" s="50"/>
      <c r="B2" s="50"/>
      <c r="C2" s="50"/>
      <c r="D2" s="60" t="s">
        <v>0</v>
      </c>
      <c r="E2" s="60"/>
      <c r="F2" s="60"/>
      <c r="G2" s="60"/>
      <c r="H2" s="60"/>
      <c r="I2" s="60"/>
      <c r="J2" s="50"/>
      <c r="K2" s="60"/>
      <c r="L2" s="58"/>
      <c r="M2" s="58"/>
      <c r="N2" s="58"/>
    </row>
    <row r="3" spans="1:15" s="7" customFormat="1" ht="25.5" x14ac:dyDescent="0.35">
      <c r="A3" s="50"/>
      <c r="B3" s="50"/>
      <c r="C3" s="50"/>
      <c r="D3" s="61" t="s">
        <v>34</v>
      </c>
      <c r="E3" s="61"/>
      <c r="F3" s="61"/>
      <c r="G3" s="61"/>
      <c r="H3" s="61"/>
      <c r="I3" s="61"/>
      <c r="J3" s="50"/>
      <c r="K3" s="61"/>
      <c r="L3" s="58"/>
      <c r="M3" s="58"/>
      <c r="N3" s="58"/>
    </row>
    <row r="4" spans="1:15" s="7" customFormat="1" x14ac:dyDescent="0.3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8"/>
      <c r="M4" s="58"/>
      <c r="N4" s="58"/>
    </row>
    <row r="5" spans="1:15" s="7" customFormat="1" ht="21" customHeight="1" x14ac:dyDescent="0.3">
      <c r="A5" s="55"/>
      <c r="B5" s="59" t="s">
        <v>2</v>
      </c>
      <c r="C5" s="59" t="s">
        <v>3</v>
      </c>
      <c r="D5" s="59" t="s">
        <v>4</v>
      </c>
      <c r="E5" s="59" t="s">
        <v>22</v>
      </c>
      <c r="F5" s="59" t="s">
        <v>23</v>
      </c>
      <c r="G5" s="59" t="s">
        <v>24</v>
      </c>
      <c r="H5" s="59" t="s">
        <v>26</v>
      </c>
      <c r="I5" s="59" t="s">
        <v>27</v>
      </c>
      <c r="J5" s="59" t="s">
        <v>28</v>
      </c>
      <c r="K5" s="59" t="s">
        <v>31</v>
      </c>
      <c r="L5" s="59" t="s">
        <v>32</v>
      </c>
      <c r="M5" s="59" t="s">
        <v>33</v>
      </c>
      <c r="N5" s="59" t="s">
        <v>37</v>
      </c>
    </row>
    <row r="6" spans="1:15" s="7" customFormat="1" ht="15.2" customHeight="1" x14ac:dyDescent="0.3">
      <c r="A6" s="37" t="s">
        <v>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4"/>
    </row>
    <row r="7" spans="1:15" s="7" customFormat="1" ht="15.2" customHeight="1" x14ac:dyDescent="0.3">
      <c r="A7" s="8" t="s">
        <v>38</v>
      </c>
      <c r="B7" s="24">
        <f>'First Quarter'!B7</f>
        <v>13300</v>
      </c>
      <c r="C7" s="24">
        <f>'First Quarter'!C7</f>
        <v>13600</v>
      </c>
      <c r="D7" s="24">
        <f>'First Quarter'!D7</f>
        <v>14200</v>
      </c>
      <c r="E7" s="24">
        <f>'Second Quarter'!B7</f>
        <v>14400</v>
      </c>
      <c r="F7" s="24">
        <f>'Second Quarter'!C7</f>
        <v>15200</v>
      </c>
      <c r="G7" s="24">
        <f>'Second Quarter'!D7</f>
        <v>15500</v>
      </c>
      <c r="H7" s="24">
        <f>'Third Quarter'!B7</f>
        <v>15600</v>
      </c>
      <c r="I7" s="24">
        <f>'Third Quarter'!C7</f>
        <v>15700</v>
      </c>
      <c r="J7" s="24">
        <f>'Third Quarter'!D7</f>
        <v>15800</v>
      </c>
      <c r="K7" s="24">
        <f>'Fourth Quarter'!B7</f>
        <v>16200</v>
      </c>
      <c r="L7" s="24">
        <f>'Fourth Quarter'!C7</f>
        <v>16800</v>
      </c>
      <c r="M7" s="24">
        <f>'Fourth Quarter'!D7</f>
        <v>17100</v>
      </c>
      <c r="N7" s="21">
        <f>SUM(B7:M7)</f>
        <v>183400</v>
      </c>
      <c r="O7"/>
    </row>
    <row r="8" spans="1:15" s="7" customFormat="1" ht="15.2" customHeight="1" x14ac:dyDescent="0.3">
      <c r="A8" s="8" t="s">
        <v>39</v>
      </c>
      <c r="B8" s="24">
        <f>'First Quarter'!B8</f>
        <v>5800</v>
      </c>
      <c r="C8" s="24">
        <f>'First Quarter'!C8</f>
        <v>6000</v>
      </c>
      <c r="D8" s="24">
        <f>'First Quarter'!D8</f>
        <v>6200</v>
      </c>
      <c r="E8" s="24">
        <f>'Second Quarter'!B8</f>
        <v>6200</v>
      </c>
      <c r="F8" s="24">
        <f>'Second Quarter'!C8</f>
        <v>6200</v>
      </c>
      <c r="G8" s="24">
        <f>'Second Quarter'!D8</f>
        <v>6200</v>
      </c>
      <c r="H8" s="24">
        <f>'Third Quarter'!B8</f>
        <v>6450</v>
      </c>
      <c r="I8" s="24">
        <f>'Third Quarter'!C8</f>
        <v>6500</v>
      </c>
      <c r="J8" s="24">
        <f>'Third Quarter'!D8</f>
        <v>6500</v>
      </c>
      <c r="K8" s="24">
        <f>'Fourth Quarter'!B8</f>
        <v>6700</v>
      </c>
      <c r="L8" s="24">
        <f>'Fourth Quarter'!C8</f>
        <v>6900</v>
      </c>
      <c r="M8" s="24">
        <f>'Fourth Quarter'!D8</f>
        <v>7000</v>
      </c>
      <c r="N8" s="21">
        <f>SUM(B8:M8)</f>
        <v>76650</v>
      </c>
    </row>
    <row r="9" spans="1:15" s="7" customFormat="1" ht="15.2" customHeight="1" x14ac:dyDescent="0.3">
      <c r="A9" s="8" t="s">
        <v>42</v>
      </c>
      <c r="B9" s="24">
        <f>'First Quarter'!B9</f>
        <v>3600</v>
      </c>
      <c r="C9" s="24">
        <f>'First Quarter'!C9</f>
        <v>3800</v>
      </c>
      <c r="D9" s="24">
        <f>'First Quarter'!D9</f>
        <v>3800</v>
      </c>
      <c r="E9" s="24">
        <f>'Second Quarter'!B9</f>
        <v>3600</v>
      </c>
      <c r="F9" s="24">
        <f>'Second Quarter'!C9</f>
        <v>3800</v>
      </c>
      <c r="G9" s="24">
        <f>'Second Quarter'!D9</f>
        <v>3800</v>
      </c>
      <c r="H9" s="24">
        <f>'Third Quarter'!B9</f>
        <v>4500</v>
      </c>
      <c r="I9" s="24">
        <f>'Third Quarter'!C9</f>
        <v>5000</v>
      </c>
      <c r="J9" s="24">
        <f>'Third Quarter'!D9</f>
        <v>5100</v>
      </c>
      <c r="K9" s="24">
        <f>'Fourth Quarter'!B9</f>
        <v>5800</v>
      </c>
      <c r="L9" s="24">
        <f>'Fourth Quarter'!C9</f>
        <v>6250</v>
      </c>
      <c r="M9" s="24">
        <f>'Fourth Quarter'!D9</f>
        <v>6400</v>
      </c>
      <c r="N9" s="21">
        <f t="shared" ref="N9:N24" si="0">SUM(B9:M9)</f>
        <v>55450</v>
      </c>
    </row>
    <row r="10" spans="1:15" s="7" customFormat="1" ht="15.2" customHeight="1" x14ac:dyDescent="0.3">
      <c r="A10" s="8" t="s">
        <v>8</v>
      </c>
      <c r="B10" s="24">
        <f>'First Quarter'!B10</f>
        <v>1000</v>
      </c>
      <c r="C10" s="24">
        <f>'First Quarter'!C10</f>
        <v>1100</v>
      </c>
      <c r="D10" s="24">
        <f>'First Quarter'!D10</f>
        <v>1100</v>
      </c>
      <c r="E10" s="24">
        <f>'Second Quarter'!B10</f>
        <v>1500</v>
      </c>
      <c r="F10" s="24">
        <f>'Second Quarter'!C10</f>
        <v>1500</v>
      </c>
      <c r="G10" s="24">
        <f>'Second Quarter'!D10</f>
        <v>1500</v>
      </c>
      <c r="H10" s="24">
        <f>'Third Quarter'!B10</f>
        <v>2100</v>
      </c>
      <c r="I10" s="24">
        <f>'Third Quarter'!C10</f>
        <v>2100</v>
      </c>
      <c r="J10" s="24">
        <f>'Third Quarter'!D10</f>
        <v>2100</v>
      </c>
      <c r="K10" s="24">
        <f>'Fourth Quarter'!B10</f>
        <v>2300</v>
      </c>
      <c r="L10" s="24">
        <f>'Fourth Quarter'!C10</f>
        <v>2400</v>
      </c>
      <c r="M10" s="24">
        <f>'Fourth Quarter'!D10</f>
        <v>2500</v>
      </c>
      <c r="N10" s="21">
        <f>SUM(B10:M10)</f>
        <v>21200</v>
      </c>
    </row>
    <row r="11" spans="1:15" s="7" customFormat="1" ht="15.2" customHeight="1" x14ac:dyDescent="0.3">
      <c r="A11" s="8" t="s">
        <v>40</v>
      </c>
      <c r="B11" s="24">
        <f>'First Quarter'!B11</f>
        <v>400</v>
      </c>
      <c r="C11" s="24">
        <f>'First Quarter'!C11</f>
        <v>400</v>
      </c>
      <c r="D11" s="24">
        <f>'First Quarter'!D11</f>
        <v>400</v>
      </c>
      <c r="E11" s="24">
        <f>'Second Quarter'!B11</f>
        <v>600</v>
      </c>
      <c r="F11" s="24">
        <f>'Second Quarter'!C11</f>
        <v>600</v>
      </c>
      <c r="G11" s="24">
        <f>'Second Quarter'!D11</f>
        <v>800</v>
      </c>
      <c r="H11" s="24">
        <f>'Third Quarter'!B11</f>
        <v>800</v>
      </c>
      <c r="I11" s="24">
        <f>'Third Quarter'!C11</f>
        <v>800</v>
      </c>
      <c r="J11" s="24">
        <f>'Third Quarter'!D11</f>
        <v>800</v>
      </c>
      <c r="K11" s="24">
        <f>'Fourth Quarter'!B11</f>
        <v>800</v>
      </c>
      <c r="L11" s="24">
        <f>'Fourth Quarter'!C11</f>
        <v>900</v>
      </c>
      <c r="M11" s="24">
        <f>'Fourth Quarter'!D11</f>
        <v>950</v>
      </c>
      <c r="N11" s="21">
        <f t="shared" si="0"/>
        <v>8250</v>
      </c>
    </row>
    <row r="12" spans="1:15" s="7" customFormat="1" ht="15.2" customHeight="1" x14ac:dyDescent="0.3">
      <c r="A12" s="9" t="s">
        <v>9</v>
      </c>
      <c r="B12" s="22">
        <f>'First Quarter'!B12</f>
        <v>24100</v>
      </c>
      <c r="C12" s="22">
        <f>'First Quarter'!C12</f>
        <v>24900</v>
      </c>
      <c r="D12" s="22">
        <f>'First Quarter'!D12</f>
        <v>25700</v>
      </c>
      <c r="E12" s="23">
        <f>'Second Quarter'!B12</f>
        <v>26300</v>
      </c>
      <c r="F12" s="23">
        <f>'Second Quarter'!C12</f>
        <v>27300</v>
      </c>
      <c r="G12" s="23">
        <f>'Second Quarter'!D12</f>
        <v>27800</v>
      </c>
      <c r="H12" s="23">
        <f>'Third Quarter'!B12</f>
        <v>29450</v>
      </c>
      <c r="I12" s="23">
        <f>'Third Quarter'!C12</f>
        <v>30100</v>
      </c>
      <c r="J12" s="23">
        <f>'Third Quarter'!D12</f>
        <v>30300</v>
      </c>
      <c r="K12" s="23">
        <f>'Fourth Quarter'!B12</f>
        <v>31800</v>
      </c>
      <c r="L12" s="23">
        <f>'Fourth Quarter'!C12</f>
        <v>33250</v>
      </c>
      <c r="M12" s="23">
        <f>'Fourth Quarter'!D12</f>
        <v>33950</v>
      </c>
      <c r="N12" s="23">
        <f>SUM(N7:N11)</f>
        <v>344950</v>
      </c>
    </row>
    <row r="13" spans="1:15" s="7" customFormat="1" ht="15.2" customHeight="1" x14ac:dyDescent="0.3">
      <c r="A13" s="38" t="s">
        <v>10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</row>
    <row r="14" spans="1:15" s="7" customFormat="1" ht="15.2" customHeight="1" x14ac:dyDescent="0.3">
      <c r="A14" s="3" t="s">
        <v>11</v>
      </c>
      <c r="B14" s="24">
        <f>'First Quarter'!B14</f>
        <v>7225</v>
      </c>
      <c r="C14" s="24">
        <f>'First Quarter'!C14</f>
        <v>7480</v>
      </c>
      <c r="D14" s="24">
        <f>'First Quarter'!D14</f>
        <v>7690</v>
      </c>
      <c r="E14" s="24">
        <f>'Second Quarter'!B14</f>
        <v>7620</v>
      </c>
      <c r="F14" s="24">
        <f>'Second Quarter'!C14</f>
        <v>7940</v>
      </c>
      <c r="G14" s="24">
        <f>'Second Quarter'!D14</f>
        <v>8015</v>
      </c>
      <c r="H14" s="24">
        <f>'Third Quarter'!B14</f>
        <v>8535</v>
      </c>
      <c r="I14" s="24">
        <f>'Third Quarter'!C14</f>
        <v>8875</v>
      </c>
      <c r="J14" s="24">
        <f>'Third Quarter'!D14</f>
        <v>8960</v>
      </c>
      <c r="K14" s="24">
        <f>'Fourth Quarter'!B14</f>
        <v>9540</v>
      </c>
      <c r="L14" s="24">
        <f>'Fourth Quarter'!C14</f>
        <v>10020</v>
      </c>
      <c r="M14" s="24">
        <f>'Fourth Quarter'!D14</f>
        <v>10215</v>
      </c>
      <c r="N14" s="21">
        <f t="shared" si="0"/>
        <v>102115</v>
      </c>
    </row>
    <row r="15" spans="1:15" s="7" customFormat="1" ht="15.2" customHeight="1" x14ac:dyDescent="0.3">
      <c r="A15" s="3" t="s">
        <v>17</v>
      </c>
      <c r="B15" s="24">
        <f>'First Quarter'!B15</f>
        <v>700</v>
      </c>
      <c r="C15" s="24">
        <f>'First Quarter'!C15</f>
        <v>770</v>
      </c>
      <c r="D15" s="24">
        <f>'First Quarter'!D15</f>
        <v>770</v>
      </c>
      <c r="E15" s="24">
        <f>'Second Quarter'!B15</f>
        <v>1050</v>
      </c>
      <c r="F15" s="24">
        <f>'Second Quarter'!C15</f>
        <v>1050</v>
      </c>
      <c r="G15" s="24">
        <f>'Second Quarter'!D15</f>
        <v>1050</v>
      </c>
      <c r="H15" s="24">
        <f>'Third Quarter'!B15</f>
        <v>1470</v>
      </c>
      <c r="I15" s="24">
        <f>'Third Quarter'!C15</f>
        <v>1470</v>
      </c>
      <c r="J15" s="24">
        <f>'Third Quarter'!D15</f>
        <v>1470</v>
      </c>
      <c r="K15" s="24">
        <f>'Fourth Quarter'!B15</f>
        <v>1610</v>
      </c>
      <c r="L15" s="24">
        <f>'Fourth Quarter'!C15</f>
        <v>1680</v>
      </c>
      <c r="M15" s="24">
        <f>'Fourth Quarter'!D15</f>
        <v>1750</v>
      </c>
      <c r="N15" s="21">
        <f t="shared" si="0"/>
        <v>14840</v>
      </c>
    </row>
    <row r="16" spans="1:15" s="7" customFormat="1" ht="15.2" customHeight="1" x14ac:dyDescent="0.3">
      <c r="A16" s="3" t="s">
        <v>16</v>
      </c>
      <c r="B16" s="24">
        <f>'First Quarter'!B16</f>
        <v>9000</v>
      </c>
      <c r="C16" s="24">
        <f>'First Quarter'!C16</f>
        <v>9000</v>
      </c>
      <c r="D16" s="24">
        <f>'First Quarter'!D16</f>
        <v>9000</v>
      </c>
      <c r="E16" s="24">
        <f>'Second Quarter'!B16</f>
        <v>7860</v>
      </c>
      <c r="F16" s="24">
        <f>'Second Quarter'!C16</f>
        <v>8390.0000000000036</v>
      </c>
      <c r="G16" s="24">
        <f>'Second Quarter'!D16</f>
        <v>8740</v>
      </c>
      <c r="H16" s="24">
        <f>'Third Quarter'!B16</f>
        <v>8900</v>
      </c>
      <c r="I16" s="24">
        <f>'Third Quarter'!C16</f>
        <v>9100</v>
      </c>
      <c r="J16" s="24">
        <f>'Third Quarter'!D16</f>
        <v>9200</v>
      </c>
      <c r="K16" s="24">
        <f>'Fourth Quarter'!B16</f>
        <v>9500</v>
      </c>
      <c r="L16" s="24">
        <f>'Fourth Quarter'!C16</f>
        <v>9800</v>
      </c>
      <c r="M16" s="24">
        <f>'Fourth Quarter'!D16</f>
        <v>10200</v>
      </c>
      <c r="N16" s="21">
        <f t="shared" si="0"/>
        <v>108690</v>
      </c>
    </row>
    <row r="17" spans="1:34" ht="15.2" customHeight="1" x14ac:dyDescent="0.3">
      <c r="A17" s="3" t="s">
        <v>7</v>
      </c>
      <c r="B17" s="24">
        <f>'First Quarter'!B17</f>
        <v>325</v>
      </c>
      <c r="C17" s="24">
        <f>'First Quarter'!C17</f>
        <v>325</v>
      </c>
      <c r="D17" s="24">
        <f>'First Quarter'!D17</f>
        <v>325</v>
      </c>
      <c r="E17" s="24">
        <f>'Second Quarter'!B17</f>
        <v>325</v>
      </c>
      <c r="F17" s="24">
        <f>'Second Quarter'!C17</f>
        <v>325</v>
      </c>
      <c r="G17" s="24">
        <f>'Second Quarter'!D17</f>
        <v>325</v>
      </c>
      <c r="H17" s="24">
        <f>'Third Quarter'!B17</f>
        <v>325</v>
      </c>
      <c r="I17" s="24">
        <f>'Third Quarter'!C17</f>
        <v>325</v>
      </c>
      <c r="J17" s="24">
        <f>'Third Quarter'!D17</f>
        <v>325</v>
      </c>
      <c r="K17" s="24">
        <f>'Fourth Quarter'!B17</f>
        <v>325</v>
      </c>
      <c r="L17" s="24">
        <f>'Fourth Quarter'!C17</f>
        <v>325</v>
      </c>
      <c r="M17" s="24">
        <f>'Fourth Quarter'!D17</f>
        <v>325</v>
      </c>
      <c r="N17" s="21">
        <f t="shared" si="0"/>
        <v>3900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</row>
    <row r="18" spans="1:34" ht="15.2" customHeight="1" x14ac:dyDescent="0.3">
      <c r="A18" s="3" t="s">
        <v>18</v>
      </c>
      <c r="B18" s="24">
        <f>'First Quarter'!B18</f>
        <v>2100</v>
      </c>
      <c r="C18" s="24">
        <f>'First Quarter'!C18</f>
        <v>2100</v>
      </c>
      <c r="D18" s="24">
        <f>'First Quarter'!D18</f>
        <v>2100</v>
      </c>
      <c r="E18" s="24">
        <f>'Second Quarter'!B18</f>
        <v>2100</v>
      </c>
      <c r="F18" s="24">
        <f>'Second Quarter'!C18</f>
        <v>2100</v>
      </c>
      <c r="G18" s="24">
        <f>'Second Quarter'!D18</f>
        <v>2100</v>
      </c>
      <c r="H18" s="24">
        <f>'Third Quarter'!B18</f>
        <v>2100</v>
      </c>
      <c r="I18" s="24">
        <f>'Third Quarter'!C18</f>
        <v>2100</v>
      </c>
      <c r="J18" s="24">
        <f>'Third Quarter'!D18</f>
        <v>2100</v>
      </c>
      <c r="K18" s="24">
        <f>'Fourth Quarter'!B18</f>
        <v>2100</v>
      </c>
      <c r="L18" s="24">
        <f>'Fourth Quarter'!C18</f>
        <v>2100</v>
      </c>
      <c r="M18" s="24">
        <f>'Fourth Quarter'!D18</f>
        <v>2100</v>
      </c>
      <c r="N18" s="21">
        <f t="shared" si="0"/>
        <v>25200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</row>
    <row r="19" spans="1:34" ht="15.2" customHeight="1" x14ac:dyDescent="0.3">
      <c r="A19" s="3" t="s">
        <v>19</v>
      </c>
      <c r="B19" s="24">
        <f>'First Quarter'!B19</f>
        <v>600</v>
      </c>
      <c r="C19" s="24">
        <f>'First Quarter'!C19</f>
        <v>600</v>
      </c>
      <c r="D19" s="24">
        <f>'First Quarter'!D19</f>
        <v>600</v>
      </c>
      <c r="E19" s="24">
        <f>'Second Quarter'!B19</f>
        <v>600</v>
      </c>
      <c r="F19" s="24">
        <f>'Second Quarter'!C19</f>
        <v>600</v>
      </c>
      <c r="G19" s="24">
        <f>'Second Quarter'!D19</f>
        <v>600</v>
      </c>
      <c r="H19" s="24">
        <f>'Third Quarter'!B19</f>
        <v>600</v>
      </c>
      <c r="I19" s="24">
        <f>'Third Quarter'!C19</f>
        <v>600</v>
      </c>
      <c r="J19" s="24">
        <f>'Third Quarter'!D19</f>
        <v>600</v>
      </c>
      <c r="K19" s="24">
        <f>'Fourth Quarter'!B19</f>
        <v>600</v>
      </c>
      <c r="L19" s="24">
        <f>'Fourth Quarter'!C19</f>
        <v>600</v>
      </c>
      <c r="M19" s="24">
        <f>'Fourth Quarter'!D19</f>
        <v>600</v>
      </c>
      <c r="N19" s="21">
        <f t="shared" si="0"/>
        <v>7200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</row>
    <row r="20" spans="1:34" ht="15.2" customHeight="1" x14ac:dyDescent="0.3">
      <c r="A20" s="3" t="s">
        <v>41</v>
      </c>
      <c r="B20" s="24">
        <f>'First Quarter'!B20</f>
        <v>1500</v>
      </c>
      <c r="C20" s="24">
        <f>'First Quarter'!C20</f>
        <v>1500</v>
      </c>
      <c r="D20" s="24">
        <f>'First Quarter'!D20</f>
        <v>1500</v>
      </c>
      <c r="E20" s="24">
        <f>'Second Quarter'!B20</f>
        <v>1500</v>
      </c>
      <c r="F20" s="24">
        <f>'Second Quarter'!C20</f>
        <v>1500</v>
      </c>
      <c r="G20" s="24">
        <f>'Second Quarter'!D20</f>
        <v>1500</v>
      </c>
      <c r="H20" s="24">
        <f>'Third Quarter'!B20</f>
        <v>1500</v>
      </c>
      <c r="I20" s="24">
        <f>'Third Quarter'!C20</f>
        <v>1500</v>
      </c>
      <c r="J20" s="24">
        <f>'Third Quarter'!D20</f>
        <v>1500</v>
      </c>
      <c r="K20" s="24">
        <f>'Fourth Quarter'!B20</f>
        <v>1500</v>
      </c>
      <c r="L20" s="24">
        <f>'Fourth Quarter'!C20</f>
        <v>1500</v>
      </c>
      <c r="M20" s="24">
        <f>'Fourth Quarter'!D20</f>
        <v>1500</v>
      </c>
      <c r="N20" s="21">
        <f t="shared" si="0"/>
        <v>18000</v>
      </c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</row>
    <row r="21" spans="1:34" ht="15.2" customHeight="1" x14ac:dyDescent="0.3">
      <c r="A21" s="3" t="s">
        <v>12</v>
      </c>
      <c r="B21" s="24">
        <f>'First Quarter'!B21</f>
        <v>1300</v>
      </c>
      <c r="C21" s="24">
        <f>'First Quarter'!C21</f>
        <v>1300</v>
      </c>
      <c r="D21" s="24">
        <f>'First Quarter'!D21</f>
        <v>1300</v>
      </c>
      <c r="E21" s="21">
        <f>'Second Quarter'!B21</f>
        <v>1300</v>
      </c>
      <c r="F21" s="21">
        <f>'Second Quarter'!C21</f>
        <v>1300</v>
      </c>
      <c r="G21" s="21">
        <f>'Second Quarter'!D21</f>
        <v>1300</v>
      </c>
      <c r="H21" s="21">
        <f>'Third Quarter'!B21</f>
        <v>1300</v>
      </c>
      <c r="I21" s="21">
        <f>'Third Quarter'!C21</f>
        <v>1300</v>
      </c>
      <c r="J21" s="21">
        <f>'Third Quarter'!D21</f>
        <v>1300</v>
      </c>
      <c r="K21" s="21">
        <f>'Fourth Quarter'!B21</f>
        <v>1300</v>
      </c>
      <c r="L21" s="21">
        <f>'Fourth Quarter'!C21</f>
        <v>1300</v>
      </c>
      <c r="M21" s="21">
        <f>'Fourth Quarter'!D21</f>
        <v>1300</v>
      </c>
      <c r="N21" s="21">
        <f t="shared" si="0"/>
        <v>15600</v>
      </c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</row>
    <row r="22" spans="1:34" s="19" customFormat="1" ht="15.2" customHeight="1" x14ac:dyDescent="0.3">
      <c r="A22" s="5" t="s">
        <v>43</v>
      </c>
      <c r="B22" s="25">
        <f>'First Quarter'!B22</f>
        <v>22750</v>
      </c>
      <c r="C22" s="25">
        <f>'First Quarter'!C22</f>
        <v>23075</v>
      </c>
      <c r="D22" s="25">
        <f>'First Quarter'!D22</f>
        <v>23285</v>
      </c>
      <c r="E22" s="25">
        <f>'Second Quarter'!B22</f>
        <v>22355</v>
      </c>
      <c r="F22" s="25">
        <f>'Second Quarter'!C22</f>
        <v>23205.000000000004</v>
      </c>
      <c r="G22" s="25">
        <f>'Second Quarter'!D22</f>
        <v>23630</v>
      </c>
      <c r="H22" s="25">
        <f>'Third Quarter'!B22</f>
        <v>24730</v>
      </c>
      <c r="I22" s="25">
        <f>'Third Quarter'!C22</f>
        <v>25270</v>
      </c>
      <c r="J22" s="25">
        <f>'Third Quarter'!D22</f>
        <v>25455</v>
      </c>
      <c r="K22" s="25">
        <f>'Fourth Quarter'!B22</f>
        <v>26475</v>
      </c>
      <c r="L22" s="25">
        <f>'Fourth Quarter'!C22</f>
        <v>27325</v>
      </c>
      <c r="M22" s="25">
        <f>'Fourth Quarter'!D22</f>
        <v>27990</v>
      </c>
      <c r="N22" s="23">
        <f>SUM(N14:N21)</f>
        <v>295545</v>
      </c>
    </row>
    <row r="23" spans="1:34" ht="15.2" customHeight="1" x14ac:dyDescent="0.3">
      <c r="A23" s="39" t="s">
        <v>13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</row>
    <row r="24" spans="1:34" ht="15.2" customHeight="1" x14ac:dyDescent="0.3">
      <c r="A24" s="5" t="s">
        <v>14</v>
      </c>
      <c r="B24" s="26">
        <f>'First Quarter'!B24</f>
        <v>1350</v>
      </c>
      <c r="C24" s="26">
        <f>'First Quarter'!C24</f>
        <v>1825</v>
      </c>
      <c r="D24" s="26">
        <f>'First Quarter'!D24</f>
        <v>2415</v>
      </c>
      <c r="E24" s="27">
        <f>'Second Quarter'!B24</f>
        <v>3945</v>
      </c>
      <c r="F24" s="27">
        <f>'Second Quarter'!C24</f>
        <v>4094.9999999999964</v>
      </c>
      <c r="G24" s="27">
        <f>'Second Quarter'!D24</f>
        <v>4170</v>
      </c>
      <c r="H24" s="27">
        <f>'Third Quarter'!B24</f>
        <v>4720</v>
      </c>
      <c r="I24" s="27">
        <f>'Third Quarter'!C24</f>
        <v>4830</v>
      </c>
      <c r="J24" s="27">
        <f>'Third Quarter'!D24</f>
        <v>4845</v>
      </c>
      <c r="K24" s="27">
        <f>'Fourth Quarter'!B24</f>
        <v>5325</v>
      </c>
      <c r="L24" s="27">
        <f>'Fourth Quarter'!C24</f>
        <v>5925</v>
      </c>
      <c r="M24" s="27">
        <f>'Fourth Quarter'!D24</f>
        <v>5960</v>
      </c>
      <c r="N24" s="21">
        <f t="shared" si="0"/>
        <v>49405</v>
      </c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</row>
    <row r="25" spans="1:34" ht="50.25" customHeight="1" x14ac:dyDescent="0.3">
      <c r="A25" s="35" t="s">
        <v>15</v>
      </c>
      <c r="B25" s="36">
        <f>'First Quarter'!B25</f>
        <v>5.6016597510373446E-2</v>
      </c>
      <c r="C25" s="36">
        <f>'First Quarter'!C25</f>
        <v>7.3293172690763048E-2</v>
      </c>
      <c r="D25" s="36">
        <f>'First Quarter'!D25</f>
        <v>9.3968871595330739E-2</v>
      </c>
      <c r="E25" s="36">
        <f>'Second Quarter'!B25</f>
        <v>0.15</v>
      </c>
      <c r="F25" s="36">
        <f>'Second Quarter'!C25</f>
        <v>0.14999999999999986</v>
      </c>
      <c r="G25" s="36">
        <f>'Second Quarter'!D25</f>
        <v>0.15</v>
      </c>
      <c r="H25" s="36">
        <f>'Third Quarter'!B25</f>
        <v>0.16027164685908318</v>
      </c>
      <c r="I25" s="36">
        <f>'Third Quarter'!C25</f>
        <v>0.16046511627906976</v>
      </c>
      <c r="J25" s="36">
        <f>'Third Quarter'!D25</f>
        <v>0.1599009900990099</v>
      </c>
      <c r="K25" s="36">
        <f>'Fourth Quarter'!B25</f>
        <v>0.16745283018867924</v>
      </c>
      <c r="L25" s="36">
        <f>'Fourth Quarter'!C25</f>
        <v>0.17819548872180452</v>
      </c>
      <c r="M25" s="36">
        <f>'Fourth Quarter'!D25</f>
        <v>0.1755522827687776</v>
      </c>
      <c r="N25" s="36">
        <f>N24/N12</f>
        <v>0.14322365560226119</v>
      </c>
      <c r="O25" s="62" t="s">
        <v>44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</row>
    <row r="26" spans="1:34" ht="15" customHeight="1" x14ac:dyDescent="0.3">
      <c r="B26" s="19"/>
      <c r="C26" s="20" t="s">
        <v>35</v>
      </c>
      <c r="D26" s="28">
        <f>'First Quarter'!$E$25</f>
        <v>7.483266398929049E-2</v>
      </c>
      <c r="E26" s="29"/>
      <c r="F26" s="29"/>
      <c r="G26" s="28">
        <f>+'Second Quarter'!E25</f>
        <v>0.15</v>
      </c>
      <c r="H26" s="29"/>
      <c r="I26" s="29"/>
      <c r="J26" s="28">
        <f>+'Third Quarter'!E25</f>
        <v>0.16021146355036173</v>
      </c>
      <c r="K26" s="29"/>
      <c r="L26" s="29"/>
      <c r="M26" s="28">
        <f>+'Fourth Quarter'!E25</f>
        <v>0.17383838383838385</v>
      </c>
      <c r="O26" s="49"/>
    </row>
    <row r="27" spans="1:34" ht="14.25" customHeight="1" x14ac:dyDescent="0.3">
      <c r="C27" s="20" t="s">
        <v>36</v>
      </c>
      <c r="D27" s="29">
        <f>+'First Quarter'!E26</f>
        <v>5590</v>
      </c>
      <c r="E27" s="30"/>
      <c r="F27" s="30"/>
      <c r="G27" s="29">
        <f>+'Second Quarter'!E26</f>
        <v>17800</v>
      </c>
      <c r="H27" s="30"/>
      <c r="I27" s="30"/>
      <c r="J27" s="29">
        <f>+'Third Quarter'!E26</f>
        <v>32195</v>
      </c>
      <c r="K27" s="30"/>
      <c r="L27" s="30"/>
      <c r="M27" s="29">
        <f>+'Fourth Quarter'!E26</f>
        <v>49405</v>
      </c>
    </row>
  </sheetData>
  <printOptions gridLines="1"/>
  <pageMargins left="0.5" right="0.5" top="0.75" bottom="0.75" header="0.3" footer="0.3"/>
  <pageSetup orientation="portrait" r:id="rId1"/>
  <headerFooter>
    <oddHeader>&amp;LCreated by Student Name&amp;CCIS 200&amp;R&amp;D</oddHead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Year!D27:M27</xm:f>
              <xm:sqref>O27</xm:sqref>
            </x14:sparkline>
          </x14:sparklines>
        </x14:sparklineGroup>
        <x14:sparklineGroup displayEmptyCellsAs="gap" markers="1">
          <x14:colorSeries rgb="FF5F5F5F"/>
          <x14:colorNegative rgb="FFFFB620"/>
          <x14:colorAxis rgb="FF000000"/>
          <x14:colorMarkers rgb="FFD70077"/>
          <x14:colorFirst rgb="FF5687C2"/>
          <x14:colorLast rgb="FF359CEB"/>
          <x14:colorHigh rgb="FF56BE79"/>
          <x14:colorLow rgb="FFFF5055"/>
          <x14:sparklines>
            <x14:sparkline>
              <xm:f>Year!B25:M25</xm:f>
              <xm:sqref>O25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N26"/>
  <sheetViews>
    <sheetView tabSelected="1" zoomScaleNormal="100" workbookViewId="0">
      <selection activeCell="A5" sqref="A5"/>
    </sheetView>
  </sheetViews>
  <sheetFormatPr defaultRowHeight="12.75" x14ac:dyDescent="0.2"/>
  <cols>
    <col min="1" max="1" width="19.28515625" bestFit="1" customWidth="1"/>
    <col min="2" max="2" width="10.42578125" customWidth="1"/>
    <col min="3" max="3" width="10.7109375" customWidth="1"/>
    <col min="4" max="4" width="11.140625" customWidth="1"/>
    <col min="5" max="5" width="10.5703125" customWidth="1"/>
    <col min="6" max="6" width="10.140625" bestFit="1" customWidth="1"/>
    <col min="7" max="7" width="10.5703125" bestFit="1" customWidth="1"/>
  </cols>
  <sheetData>
    <row r="1" spans="1:14" ht="12.75" customHeight="1" x14ac:dyDescent="0.3">
      <c r="A1" s="50"/>
      <c r="B1" s="50"/>
      <c r="C1" s="50"/>
      <c r="D1" s="50"/>
      <c r="E1" s="50"/>
      <c r="F1" s="51"/>
      <c r="G1" s="1"/>
      <c r="H1" s="1"/>
      <c r="I1" s="1"/>
      <c r="J1" s="1"/>
      <c r="K1" s="1"/>
      <c r="L1" s="1"/>
      <c r="M1" s="1"/>
      <c r="N1" s="1"/>
    </row>
    <row r="2" spans="1:14" ht="23.25" x14ac:dyDescent="0.35">
      <c r="A2" s="50"/>
      <c r="B2" s="63" t="s">
        <v>0</v>
      </c>
      <c r="C2" s="64"/>
      <c r="D2" s="64"/>
      <c r="E2" s="64"/>
      <c r="F2" s="51"/>
      <c r="G2" s="1"/>
      <c r="H2" s="1"/>
      <c r="I2" s="1"/>
      <c r="J2" s="1"/>
      <c r="K2" s="1"/>
      <c r="L2" s="1"/>
      <c r="M2" s="1"/>
      <c r="N2" s="1"/>
    </row>
    <row r="3" spans="1:14" ht="20.25" x14ac:dyDescent="0.3">
      <c r="A3" s="50"/>
      <c r="B3" s="65" t="s">
        <v>1</v>
      </c>
      <c r="C3" s="65"/>
      <c r="D3" s="65"/>
      <c r="E3" s="65"/>
      <c r="F3" s="51"/>
      <c r="G3" s="1"/>
      <c r="H3" s="1"/>
      <c r="I3" s="1"/>
      <c r="J3" s="1"/>
      <c r="K3" s="1"/>
      <c r="L3" s="1"/>
      <c r="M3" s="1"/>
      <c r="N3" s="1"/>
    </row>
    <row r="4" spans="1:14" ht="15.75" customHeight="1" x14ac:dyDescent="0.3">
      <c r="A4" s="50"/>
      <c r="B4" s="66"/>
      <c r="C4" s="67"/>
      <c r="D4" s="67"/>
      <c r="E4" s="67"/>
      <c r="F4" s="51"/>
      <c r="G4" s="1"/>
      <c r="H4" s="1"/>
      <c r="I4" s="1"/>
      <c r="J4" s="1"/>
      <c r="K4" s="1"/>
      <c r="L4" s="1"/>
      <c r="M4" s="1"/>
      <c r="N4" s="1"/>
    </row>
    <row r="5" spans="1:14" s="7" customFormat="1" ht="15.2" customHeight="1" x14ac:dyDescent="0.3">
      <c r="A5" s="54"/>
      <c r="B5" s="56" t="s">
        <v>2</v>
      </c>
      <c r="C5" s="56" t="s">
        <v>3</v>
      </c>
      <c r="D5" s="56" t="s">
        <v>4</v>
      </c>
      <c r="E5" s="56" t="s">
        <v>5</v>
      </c>
      <c r="F5" s="57" t="s">
        <v>20</v>
      </c>
      <c r="G5" s="11"/>
      <c r="H5" s="6"/>
      <c r="I5" s="6"/>
      <c r="J5" s="6"/>
      <c r="K5" s="6"/>
      <c r="L5" s="6"/>
      <c r="M5" s="6"/>
      <c r="N5" s="6"/>
    </row>
    <row r="6" spans="1:14" s="7" customFormat="1" ht="15.2" customHeight="1" x14ac:dyDescent="0.3">
      <c r="A6" s="32" t="s">
        <v>6</v>
      </c>
      <c r="B6" s="40"/>
      <c r="C6" s="40"/>
      <c r="D6" s="40"/>
      <c r="E6" s="40"/>
      <c r="F6" s="43"/>
      <c r="G6" s="6"/>
      <c r="H6" s="6"/>
      <c r="I6" s="6"/>
      <c r="J6" s="6"/>
      <c r="K6" s="6"/>
      <c r="L6" s="6"/>
      <c r="M6" s="6"/>
      <c r="N6" s="6"/>
    </row>
    <row r="7" spans="1:14" s="7" customFormat="1" ht="15.2" customHeight="1" x14ac:dyDescent="0.3">
      <c r="A7" s="8" t="s">
        <v>38</v>
      </c>
      <c r="B7" s="31">
        <v>13300</v>
      </c>
      <c r="C7" s="31">
        <v>13600</v>
      </c>
      <c r="D7" s="31">
        <v>14200</v>
      </c>
      <c r="E7" s="31">
        <f>B7+C7+D7</f>
        <v>41100</v>
      </c>
      <c r="F7" s="18">
        <f>AVERAGE(B7:D7)</f>
        <v>13700</v>
      </c>
      <c r="G7" s="12"/>
      <c r="H7" s="6"/>
      <c r="I7" s="6"/>
      <c r="J7" s="6"/>
      <c r="K7" s="6"/>
      <c r="L7" s="6"/>
      <c r="M7" s="6"/>
      <c r="N7" s="6"/>
    </row>
    <row r="8" spans="1:14" s="7" customFormat="1" ht="15.2" customHeight="1" x14ac:dyDescent="0.3">
      <c r="A8" s="8" t="s">
        <v>39</v>
      </c>
      <c r="B8" s="31">
        <v>5800</v>
      </c>
      <c r="C8" s="31">
        <v>6000</v>
      </c>
      <c r="D8" s="31">
        <v>6200</v>
      </c>
      <c r="E8" s="31">
        <f>B8+C8+D8</f>
        <v>18000</v>
      </c>
      <c r="F8" s="18">
        <f>AVERAGE(B8:D8)</f>
        <v>6000</v>
      </c>
      <c r="G8" s="12"/>
      <c r="H8" s="6"/>
      <c r="I8" s="6"/>
      <c r="J8" s="6"/>
      <c r="K8" s="6"/>
      <c r="L8" s="6"/>
      <c r="M8" s="6"/>
      <c r="N8" s="6"/>
    </row>
    <row r="9" spans="1:14" s="7" customFormat="1" ht="15.2" customHeight="1" x14ac:dyDescent="0.3">
      <c r="A9" s="8" t="s">
        <v>42</v>
      </c>
      <c r="B9" s="31">
        <v>3600</v>
      </c>
      <c r="C9" s="31">
        <v>3800</v>
      </c>
      <c r="D9" s="31">
        <v>3800</v>
      </c>
      <c r="E9" s="31">
        <f t="shared" ref="E9:E11" si="0">B9+C9+D9</f>
        <v>11200</v>
      </c>
      <c r="F9" s="18">
        <f t="shared" ref="F9:F24" si="1">AVERAGE(B9:D9)</f>
        <v>3733.3333333333335</v>
      </c>
      <c r="G9" s="12"/>
      <c r="H9" s="6"/>
      <c r="I9" s="6"/>
      <c r="J9" s="6"/>
      <c r="K9" s="6"/>
      <c r="L9" s="6"/>
      <c r="M9" s="6"/>
      <c r="N9" s="6"/>
    </row>
    <row r="10" spans="1:14" s="7" customFormat="1" ht="15.2" customHeight="1" x14ac:dyDescent="0.3">
      <c r="A10" s="8" t="s">
        <v>8</v>
      </c>
      <c r="B10" s="31">
        <v>1000</v>
      </c>
      <c r="C10" s="31">
        <v>1100</v>
      </c>
      <c r="D10" s="31">
        <v>1100</v>
      </c>
      <c r="E10" s="31">
        <f>B10+C10+D10</f>
        <v>3200</v>
      </c>
      <c r="F10" s="18">
        <f>AVERAGE(B10:D10)</f>
        <v>1066.6666666666667</v>
      </c>
      <c r="G10" s="12"/>
      <c r="H10" s="6"/>
      <c r="I10" s="6"/>
      <c r="J10" s="6"/>
      <c r="K10" s="6"/>
      <c r="L10" s="6"/>
      <c r="M10" s="6"/>
      <c r="N10" s="6"/>
    </row>
    <row r="11" spans="1:14" s="7" customFormat="1" ht="15.2" customHeight="1" x14ac:dyDescent="0.3">
      <c r="A11" s="8" t="s">
        <v>40</v>
      </c>
      <c r="B11" s="31">
        <v>400</v>
      </c>
      <c r="C11" s="31">
        <v>400</v>
      </c>
      <c r="D11" s="31">
        <v>400</v>
      </c>
      <c r="E11" s="31">
        <f t="shared" si="0"/>
        <v>1200</v>
      </c>
      <c r="F11" s="18">
        <f t="shared" si="1"/>
        <v>400</v>
      </c>
      <c r="G11" s="12"/>
      <c r="H11" s="6"/>
      <c r="I11" s="6"/>
      <c r="J11" s="6"/>
      <c r="K11" s="6"/>
      <c r="L11" s="6"/>
      <c r="M11" s="6"/>
      <c r="N11" s="6"/>
    </row>
    <row r="12" spans="1:14" s="7" customFormat="1" ht="15.2" customHeight="1" x14ac:dyDescent="0.3">
      <c r="A12" s="9" t="s">
        <v>9</v>
      </c>
      <c r="B12" s="31">
        <f>SUM(B7:B11)</f>
        <v>24100</v>
      </c>
      <c r="C12" s="31">
        <f>SUM(C7:C11)</f>
        <v>24900</v>
      </c>
      <c r="D12" s="31">
        <f>SUM(D7:D11)</f>
        <v>25700</v>
      </c>
      <c r="E12" s="31">
        <f>SUM(E7:E11)</f>
        <v>74700</v>
      </c>
      <c r="F12" s="18">
        <f t="shared" si="1"/>
        <v>24900</v>
      </c>
      <c r="G12" s="6"/>
      <c r="H12" s="6"/>
      <c r="I12" s="6"/>
      <c r="J12" s="6"/>
      <c r="K12" s="6"/>
      <c r="L12" s="6"/>
      <c r="M12" s="6"/>
      <c r="N12" s="6"/>
    </row>
    <row r="13" spans="1:14" s="7" customFormat="1" ht="15.2" customHeight="1" x14ac:dyDescent="0.3">
      <c r="A13" s="32" t="s">
        <v>10</v>
      </c>
      <c r="B13" s="44"/>
      <c r="C13" s="44"/>
      <c r="D13" s="44"/>
      <c r="E13" s="44"/>
      <c r="F13" s="45"/>
      <c r="G13" s="6"/>
      <c r="H13" s="6"/>
      <c r="I13" s="6"/>
      <c r="J13" s="6"/>
      <c r="K13" s="6"/>
      <c r="L13" s="6"/>
      <c r="M13" s="6"/>
      <c r="N13" s="6"/>
    </row>
    <row r="14" spans="1:14" s="7" customFormat="1" ht="15.2" customHeight="1" x14ac:dyDescent="0.3">
      <c r="A14" s="3" t="s">
        <v>11</v>
      </c>
      <c r="B14" s="4">
        <f>B7*25%+B8*30%+B9*60%</f>
        <v>7225</v>
      </c>
      <c r="C14" s="4">
        <f t="shared" ref="C14:D14" si="2">C7*25%+C8*30%+C9*60%</f>
        <v>7480</v>
      </c>
      <c r="D14" s="4">
        <f t="shared" si="2"/>
        <v>7690</v>
      </c>
      <c r="E14" s="4">
        <f>SUM(B14:D14)</f>
        <v>22395</v>
      </c>
      <c r="F14" s="18">
        <f t="shared" si="1"/>
        <v>7465</v>
      </c>
      <c r="G14" s="6"/>
      <c r="H14" s="6"/>
      <c r="I14" s="6"/>
      <c r="J14" s="6"/>
      <c r="K14" s="6"/>
      <c r="L14" s="6"/>
      <c r="M14" s="6"/>
      <c r="N14" s="6"/>
    </row>
    <row r="15" spans="1:14" s="7" customFormat="1" ht="15.2" customHeight="1" x14ac:dyDescent="0.3">
      <c r="A15" s="3" t="s">
        <v>17</v>
      </c>
      <c r="B15" s="4">
        <f>B10*70%</f>
        <v>700</v>
      </c>
      <c r="C15" s="4">
        <f>C10*70%</f>
        <v>770</v>
      </c>
      <c r="D15" s="4">
        <f>D10*70%</f>
        <v>770</v>
      </c>
      <c r="E15" s="4">
        <f>SUM(B15:D15)</f>
        <v>2240</v>
      </c>
      <c r="F15" s="18">
        <f t="shared" si="1"/>
        <v>746.66666666666663</v>
      </c>
      <c r="G15" s="6"/>
      <c r="H15" s="6"/>
      <c r="I15" s="6"/>
      <c r="J15" s="6"/>
      <c r="K15" s="6"/>
      <c r="L15" s="6"/>
      <c r="M15" s="6"/>
      <c r="N15" s="6"/>
    </row>
    <row r="16" spans="1:14" s="7" customFormat="1" ht="15.2" customHeight="1" x14ac:dyDescent="0.3">
      <c r="A16" s="3" t="s">
        <v>16</v>
      </c>
      <c r="B16" s="4">
        <v>9000</v>
      </c>
      <c r="C16" s="4">
        <v>9000</v>
      </c>
      <c r="D16" s="4">
        <v>9000</v>
      </c>
      <c r="E16" s="4">
        <f t="shared" ref="E16:E21" si="3">SUM(B16:D16)</f>
        <v>27000</v>
      </c>
      <c r="F16" s="18">
        <f t="shared" si="1"/>
        <v>9000</v>
      </c>
      <c r="G16" s="6"/>
      <c r="H16" s="6"/>
      <c r="I16" s="6"/>
      <c r="J16" s="6"/>
      <c r="K16" s="6"/>
      <c r="L16" s="6"/>
      <c r="M16" s="6"/>
      <c r="N16" s="6"/>
    </row>
    <row r="17" spans="1:14" s="7" customFormat="1" ht="15.2" customHeight="1" x14ac:dyDescent="0.3">
      <c r="A17" s="3" t="s">
        <v>7</v>
      </c>
      <c r="B17" s="4">
        <v>325</v>
      </c>
      <c r="C17" s="4">
        <v>325</v>
      </c>
      <c r="D17" s="4">
        <v>325</v>
      </c>
      <c r="E17" s="4">
        <f t="shared" si="3"/>
        <v>975</v>
      </c>
      <c r="F17" s="18">
        <f t="shared" si="1"/>
        <v>325</v>
      </c>
      <c r="G17" s="6"/>
      <c r="H17" s="6"/>
      <c r="I17" s="6"/>
      <c r="J17" s="6"/>
      <c r="K17" s="6"/>
      <c r="L17" s="6"/>
      <c r="M17" s="6"/>
      <c r="N17" s="6"/>
    </row>
    <row r="18" spans="1:14" s="7" customFormat="1" ht="15.2" customHeight="1" x14ac:dyDescent="0.3">
      <c r="A18" s="3" t="s">
        <v>18</v>
      </c>
      <c r="B18" s="4">
        <v>2100</v>
      </c>
      <c r="C18" s="4">
        <v>2100</v>
      </c>
      <c r="D18" s="4">
        <v>2100</v>
      </c>
      <c r="E18" s="4">
        <f t="shared" si="3"/>
        <v>6300</v>
      </c>
      <c r="F18" s="18">
        <f t="shared" si="1"/>
        <v>2100</v>
      </c>
      <c r="G18" s="6"/>
      <c r="H18" s="6"/>
      <c r="I18" s="6"/>
      <c r="J18" s="6"/>
      <c r="K18" s="6"/>
      <c r="L18" s="6"/>
      <c r="M18" s="6"/>
      <c r="N18" s="6"/>
    </row>
    <row r="19" spans="1:14" s="7" customFormat="1" ht="15.2" customHeight="1" x14ac:dyDescent="0.3">
      <c r="A19" s="3" t="s">
        <v>19</v>
      </c>
      <c r="B19" s="4">
        <v>600</v>
      </c>
      <c r="C19" s="4">
        <v>600</v>
      </c>
      <c r="D19" s="4">
        <v>600</v>
      </c>
      <c r="E19" s="4">
        <f t="shared" si="3"/>
        <v>1800</v>
      </c>
      <c r="F19" s="18">
        <f t="shared" si="1"/>
        <v>600</v>
      </c>
      <c r="G19" s="6"/>
      <c r="H19" s="6"/>
      <c r="I19" s="6"/>
      <c r="J19" s="6"/>
      <c r="K19" s="6"/>
      <c r="L19" s="6"/>
      <c r="M19" s="6"/>
      <c r="N19" s="6"/>
    </row>
    <row r="20" spans="1:14" s="7" customFormat="1" ht="15.2" customHeight="1" x14ac:dyDescent="0.3">
      <c r="A20" s="3" t="s">
        <v>41</v>
      </c>
      <c r="B20" s="4">
        <v>1500</v>
      </c>
      <c r="C20" s="4">
        <v>1500</v>
      </c>
      <c r="D20" s="4">
        <v>1500</v>
      </c>
      <c r="E20" s="4">
        <f t="shared" si="3"/>
        <v>4500</v>
      </c>
      <c r="F20" s="18">
        <f t="shared" si="1"/>
        <v>1500</v>
      </c>
      <c r="G20" s="6"/>
      <c r="H20" s="6"/>
      <c r="I20" s="6"/>
      <c r="J20" s="6"/>
      <c r="K20" s="6"/>
      <c r="L20" s="6"/>
      <c r="M20" s="6"/>
      <c r="N20" s="6"/>
    </row>
    <row r="21" spans="1:14" s="7" customFormat="1" ht="15.2" customHeight="1" x14ac:dyDescent="0.3">
      <c r="A21" s="3" t="s">
        <v>12</v>
      </c>
      <c r="B21" s="4">
        <v>1300</v>
      </c>
      <c r="C21" s="4">
        <v>1300</v>
      </c>
      <c r="D21" s="4">
        <v>1300</v>
      </c>
      <c r="E21" s="4">
        <f t="shared" si="3"/>
        <v>3900</v>
      </c>
      <c r="F21" s="18">
        <f t="shared" si="1"/>
        <v>1300</v>
      </c>
      <c r="G21" s="6"/>
      <c r="H21" s="6"/>
      <c r="I21" s="6"/>
      <c r="J21" s="6"/>
      <c r="K21" s="6"/>
      <c r="L21" s="6"/>
      <c r="M21" s="6"/>
      <c r="N21" s="6"/>
    </row>
    <row r="22" spans="1:14" s="7" customFormat="1" ht="15.2" customHeight="1" x14ac:dyDescent="0.3">
      <c r="A22" s="5" t="s">
        <v>43</v>
      </c>
      <c r="B22" s="4">
        <f>SUM(B14:B21)</f>
        <v>22750</v>
      </c>
      <c r="C22" s="4">
        <f>SUM(C14:C21)</f>
        <v>23075</v>
      </c>
      <c r="D22" s="4">
        <f>SUM(D14:D21)</f>
        <v>23285</v>
      </c>
      <c r="E22" s="4">
        <f>SUM(E14:E21)</f>
        <v>69110</v>
      </c>
      <c r="F22" s="18">
        <f t="shared" si="1"/>
        <v>23036.666666666668</v>
      </c>
      <c r="G22" s="6"/>
      <c r="H22" s="6"/>
      <c r="I22" s="6"/>
      <c r="J22" s="6"/>
      <c r="K22" s="6"/>
      <c r="L22" s="6"/>
      <c r="M22" s="6"/>
      <c r="N22" s="6"/>
    </row>
    <row r="23" spans="1:14" s="7" customFormat="1" ht="15.2" customHeight="1" x14ac:dyDescent="0.3">
      <c r="A23" s="35" t="s">
        <v>13</v>
      </c>
      <c r="B23" s="41"/>
      <c r="C23" s="41"/>
      <c r="D23" s="41"/>
      <c r="E23" s="41"/>
      <c r="F23" s="46"/>
    </row>
    <row r="24" spans="1:14" s="7" customFormat="1" ht="15.2" customHeight="1" x14ac:dyDescent="0.3">
      <c r="A24" s="5" t="s">
        <v>14</v>
      </c>
      <c r="B24" s="4">
        <f>B12-B22</f>
        <v>1350</v>
      </c>
      <c r="C24" s="4">
        <f>C12-C22</f>
        <v>1825</v>
      </c>
      <c r="D24" s="4">
        <f>D12-D22</f>
        <v>2415</v>
      </c>
      <c r="E24" s="4">
        <f>E12-E22</f>
        <v>5590</v>
      </c>
      <c r="F24" s="18">
        <f t="shared" si="1"/>
        <v>1863.3333333333333</v>
      </c>
    </row>
    <row r="25" spans="1:14" s="7" customFormat="1" ht="15.2" customHeight="1" x14ac:dyDescent="0.3">
      <c r="A25" s="35" t="s">
        <v>15</v>
      </c>
      <c r="B25" s="42">
        <f>B24/B12</f>
        <v>5.6016597510373446E-2</v>
      </c>
      <c r="C25" s="42">
        <f>C24/C12</f>
        <v>7.3293172690763048E-2</v>
      </c>
      <c r="D25" s="42">
        <f>D24/D12</f>
        <v>9.3968871595330739E-2</v>
      </c>
      <c r="E25" s="42">
        <f>E24/E12</f>
        <v>7.483266398929049E-2</v>
      </c>
      <c r="F25" s="42">
        <f>F24/F12</f>
        <v>7.483266398929049E-2</v>
      </c>
    </row>
    <row r="26" spans="1:14" x14ac:dyDescent="0.2">
      <c r="D26" s="15" t="s">
        <v>25</v>
      </c>
      <c r="E26" s="16">
        <f>+E24</f>
        <v>5590</v>
      </c>
    </row>
  </sheetData>
  <mergeCells count="3">
    <mergeCell ref="B2:E2"/>
    <mergeCell ref="B3:E3"/>
    <mergeCell ref="B4:E4"/>
  </mergeCells>
  <phoneticPr fontId="0" type="noConversion"/>
  <pageMargins left="0.5" right="0.5" top="0.75" bottom="0.75" header="0.3" footer="0.3"/>
  <pageSetup orientation="portrait" r:id="rId1"/>
  <headerFooter>
    <oddFooter>&amp;LStudent Name&amp;C&amp;F&amp;R&amp;D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27"/>
  <sheetViews>
    <sheetView workbookViewId="0">
      <selection activeCell="A5" sqref="A5"/>
    </sheetView>
  </sheetViews>
  <sheetFormatPr defaultColWidth="9.140625" defaultRowHeight="12.75" x14ac:dyDescent="0.2"/>
  <cols>
    <col min="1" max="1" width="19.28515625" bestFit="1" customWidth="1"/>
    <col min="2" max="2" width="10.85546875" customWidth="1"/>
    <col min="3" max="3" width="10.7109375" customWidth="1"/>
    <col min="4" max="4" width="11.140625" customWidth="1"/>
    <col min="5" max="5" width="10.85546875" customWidth="1"/>
    <col min="6" max="6" width="10.140625" bestFit="1" customWidth="1"/>
    <col min="7" max="7" width="10.5703125" bestFit="1" customWidth="1"/>
  </cols>
  <sheetData>
    <row r="1" spans="1:10" x14ac:dyDescent="0.2">
      <c r="A1" s="52"/>
      <c r="B1" s="52"/>
      <c r="C1" s="52"/>
      <c r="D1" s="52"/>
      <c r="E1" s="52"/>
      <c r="F1" s="53"/>
      <c r="G1" s="1"/>
    </row>
    <row r="2" spans="1:10" ht="23.25" x14ac:dyDescent="0.35">
      <c r="A2" s="52"/>
      <c r="B2" s="63" t="s">
        <v>0</v>
      </c>
      <c r="C2" s="64"/>
      <c r="D2" s="64"/>
      <c r="E2" s="64"/>
      <c r="F2" s="53"/>
      <c r="G2" s="1"/>
    </row>
    <row r="3" spans="1:10" ht="20.25" x14ac:dyDescent="0.3">
      <c r="A3" s="52"/>
      <c r="B3" s="65" t="s">
        <v>21</v>
      </c>
      <c r="C3" s="65"/>
      <c r="D3" s="65"/>
      <c r="E3" s="65"/>
      <c r="F3" s="53"/>
      <c r="G3" s="1"/>
    </row>
    <row r="4" spans="1:10" ht="15.75" x14ac:dyDescent="0.25">
      <c r="A4" s="52"/>
      <c r="B4" s="68"/>
      <c r="C4" s="69"/>
      <c r="D4" s="69"/>
      <c r="E4" s="69"/>
      <c r="F4" s="53"/>
      <c r="G4" s="1"/>
    </row>
    <row r="5" spans="1:10" ht="15.2" customHeight="1" x14ac:dyDescent="0.3">
      <c r="A5" s="54"/>
      <c r="B5" s="56" t="s">
        <v>22</v>
      </c>
      <c r="C5" s="56" t="s">
        <v>23</v>
      </c>
      <c r="D5" s="56" t="s">
        <v>24</v>
      </c>
      <c r="E5" s="56" t="s">
        <v>5</v>
      </c>
      <c r="F5" s="57" t="s">
        <v>20</v>
      </c>
      <c r="G5" s="11"/>
    </row>
    <row r="6" spans="1:10" ht="15.2" customHeight="1" x14ac:dyDescent="0.3">
      <c r="A6" s="47" t="s">
        <v>6</v>
      </c>
      <c r="B6" s="48"/>
      <c r="C6" s="48"/>
      <c r="D6" s="48"/>
      <c r="E6" s="48"/>
      <c r="F6" s="48"/>
      <c r="G6" s="6"/>
    </row>
    <row r="7" spans="1:10" ht="15.2" customHeight="1" x14ac:dyDescent="0.3">
      <c r="A7" s="8" t="s">
        <v>38</v>
      </c>
      <c r="B7" s="2">
        <v>14400</v>
      </c>
      <c r="C7" s="2">
        <v>15200</v>
      </c>
      <c r="D7" s="2">
        <v>15500</v>
      </c>
      <c r="E7" s="2">
        <f>B7+C7+D7</f>
        <v>45100</v>
      </c>
      <c r="F7" s="10">
        <f>AVERAGE(B7:D7)</f>
        <v>15033.333333333334</v>
      </c>
      <c r="G7" s="12"/>
    </row>
    <row r="8" spans="1:10" ht="15.2" customHeight="1" x14ac:dyDescent="0.3">
      <c r="A8" s="8" t="s">
        <v>39</v>
      </c>
      <c r="B8" s="2">
        <v>6200</v>
      </c>
      <c r="C8" s="2">
        <v>6200</v>
      </c>
      <c r="D8" s="2">
        <v>6200</v>
      </c>
      <c r="E8" s="2">
        <f>B8+C8+D8</f>
        <v>18600</v>
      </c>
      <c r="F8" s="10">
        <f>AVERAGE(B8:D8)</f>
        <v>6200</v>
      </c>
      <c r="G8" s="12"/>
    </row>
    <row r="9" spans="1:10" ht="15.2" customHeight="1" x14ac:dyDescent="0.3">
      <c r="A9" s="8" t="s">
        <v>42</v>
      </c>
      <c r="B9" s="2">
        <v>3600</v>
      </c>
      <c r="C9" s="2">
        <v>3800</v>
      </c>
      <c r="D9" s="2">
        <v>3800</v>
      </c>
      <c r="E9" s="2">
        <f t="shared" ref="E9:E11" si="0">B9+C9+D9</f>
        <v>11200</v>
      </c>
      <c r="F9" s="10">
        <f t="shared" ref="F9:F24" si="1">AVERAGE(B9:D9)</f>
        <v>3733.3333333333335</v>
      </c>
      <c r="G9" s="12"/>
    </row>
    <row r="10" spans="1:10" ht="15.2" customHeight="1" x14ac:dyDescent="0.3">
      <c r="A10" s="8" t="s">
        <v>8</v>
      </c>
      <c r="B10" s="2">
        <v>1500</v>
      </c>
      <c r="C10" s="2">
        <v>1500</v>
      </c>
      <c r="D10" s="2">
        <v>1500</v>
      </c>
      <c r="E10" s="2">
        <f>B10+C10+D10</f>
        <v>4500</v>
      </c>
      <c r="F10" s="10">
        <f>AVERAGE(B10:D10)</f>
        <v>1500</v>
      </c>
      <c r="G10" s="12"/>
    </row>
    <row r="11" spans="1:10" ht="15.2" customHeight="1" x14ac:dyDescent="0.3">
      <c r="A11" s="8" t="s">
        <v>40</v>
      </c>
      <c r="B11" s="2">
        <v>600</v>
      </c>
      <c r="C11" s="2">
        <v>600</v>
      </c>
      <c r="D11" s="2">
        <v>800</v>
      </c>
      <c r="E11" s="2">
        <f t="shared" si="0"/>
        <v>2000</v>
      </c>
      <c r="F11" s="10">
        <f t="shared" si="1"/>
        <v>666.66666666666663</v>
      </c>
      <c r="G11" s="12"/>
    </row>
    <row r="12" spans="1:10" ht="15.2" customHeight="1" x14ac:dyDescent="0.3">
      <c r="A12" s="9" t="s">
        <v>9</v>
      </c>
      <c r="B12" s="2">
        <f>SUM(B7:B11)</f>
        <v>26300</v>
      </c>
      <c r="C12" s="2">
        <f>SUM(C7:C11)</f>
        <v>27300</v>
      </c>
      <c r="D12" s="2">
        <f>SUM(D7:D11)</f>
        <v>27800</v>
      </c>
      <c r="E12" s="2">
        <f>SUM(E7:E11)</f>
        <v>81400</v>
      </c>
      <c r="F12" s="10">
        <f t="shared" si="1"/>
        <v>27133.333333333332</v>
      </c>
      <c r="G12" s="6"/>
    </row>
    <row r="13" spans="1:10" ht="15.2" customHeight="1" x14ac:dyDescent="0.3">
      <c r="A13" s="47" t="s">
        <v>10</v>
      </c>
      <c r="B13" s="48"/>
      <c r="C13" s="48"/>
      <c r="D13" s="48"/>
      <c r="E13" s="48"/>
      <c r="F13" s="48"/>
      <c r="G13" s="6"/>
    </row>
    <row r="14" spans="1:10" ht="15.2" customHeight="1" x14ac:dyDescent="0.3">
      <c r="A14" s="3" t="s">
        <v>11</v>
      </c>
      <c r="B14" s="4">
        <f>B7*25%+B8*30%+B9*60%</f>
        <v>7620</v>
      </c>
      <c r="C14" s="4">
        <f t="shared" ref="C14:D14" si="2">C7*25%+C8*30%+C9*60%</f>
        <v>7940</v>
      </c>
      <c r="D14" s="4">
        <f t="shared" si="2"/>
        <v>8015</v>
      </c>
      <c r="E14" s="4">
        <f>SUM(B14:D14)</f>
        <v>23575</v>
      </c>
      <c r="F14" s="10">
        <f t="shared" si="1"/>
        <v>7858.333333333333</v>
      </c>
      <c r="G14" s="6"/>
    </row>
    <row r="15" spans="1:10" ht="15.2" customHeight="1" x14ac:dyDescent="0.3">
      <c r="A15" s="3" t="s">
        <v>17</v>
      </c>
      <c r="B15" s="4">
        <f>B10*70%</f>
        <v>1050</v>
      </c>
      <c r="C15" s="4">
        <f>C10*70%</f>
        <v>1050</v>
      </c>
      <c r="D15" s="4">
        <f>D10*70%</f>
        <v>1050</v>
      </c>
      <c r="E15" s="4">
        <f>SUM(B15:D15)</f>
        <v>3150</v>
      </c>
      <c r="F15" s="10">
        <f t="shared" si="1"/>
        <v>1050</v>
      </c>
      <c r="G15" s="6"/>
    </row>
    <row r="16" spans="1:10" ht="15.2" customHeight="1" x14ac:dyDescent="0.3">
      <c r="A16" s="3" t="s">
        <v>16</v>
      </c>
      <c r="B16" s="4">
        <v>7860</v>
      </c>
      <c r="C16" s="4">
        <v>8390.0000000000036</v>
      </c>
      <c r="D16" s="4">
        <v>8740</v>
      </c>
      <c r="E16" s="4">
        <f t="shared" ref="E16:E21" si="3">SUM(B16:D16)</f>
        <v>24990.000000000004</v>
      </c>
      <c r="F16" s="10">
        <f t="shared" si="1"/>
        <v>8330.0000000000018</v>
      </c>
      <c r="G16" s="6"/>
      <c r="J16" s="13"/>
    </row>
    <row r="17" spans="1:12" ht="15.2" customHeight="1" x14ac:dyDescent="0.3">
      <c r="A17" s="3" t="s">
        <v>7</v>
      </c>
      <c r="B17" s="4">
        <v>325</v>
      </c>
      <c r="C17" s="4">
        <v>325</v>
      </c>
      <c r="D17" s="4">
        <v>325</v>
      </c>
      <c r="E17" s="4">
        <f t="shared" si="3"/>
        <v>975</v>
      </c>
      <c r="F17" s="10">
        <f t="shared" si="1"/>
        <v>325</v>
      </c>
      <c r="G17" s="6"/>
      <c r="K17" s="14"/>
      <c r="L17" s="13"/>
    </row>
    <row r="18" spans="1:12" ht="15.2" customHeight="1" x14ac:dyDescent="0.3">
      <c r="A18" s="3" t="s">
        <v>18</v>
      </c>
      <c r="B18" s="4">
        <v>2100</v>
      </c>
      <c r="C18" s="4">
        <v>2100</v>
      </c>
      <c r="D18" s="4">
        <v>2100</v>
      </c>
      <c r="E18" s="4">
        <f t="shared" si="3"/>
        <v>6300</v>
      </c>
      <c r="F18" s="10">
        <f t="shared" si="1"/>
        <v>2100</v>
      </c>
      <c r="G18" s="6"/>
      <c r="K18" s="14"/>
      <c r="L18" s="13"/>
    </row>
    <row r="19" spans="1:12" ht="15.2" customHeight="1" x14ac:dyDescent="0.3">
      <c r="A19" s="3" t="s">
        <v>19</v>
      </c>
      <c r="B19" s="4">
        <v>600</v>
      </c>
      <c r="C19" s="4">
        <v>600</v>
      </c>
      <c r="D19" s="4">
        <v>600</v>
      </c>
      <c r="E19" s="4">
        <f t="shared" si="3"/>
        <v>1800</v>
      </c>
      <c r="F19" s="10">
        <f t="shared" si="1"/>
        <v>600</v>
      </c>
      <c r="G19" s="6"/>
      <c r="J19" s="14"/>
      <c r="K19" s="14"/>
      <c r="L19" s="13"/>
    </row>
    <row r="20" spans="1:12" ht="15.2" customHeight="1" x14ac:dyDescent="0.3">
      <c r="A20" s="3" t="s">
        <v>41</v>
      </c>
      <c r="B20" s="4">
        <v>1500</v>
      </c>
      <c r="C20" s="4">
        <v>1500</v>
      </c>
      <c r="D20" s="4">
        <v>1500</v>
      </c>
      <c r="E20" s="4">
        <f t="shared" si="3"/>
        <v>4500</v>
      </c>
      <c r="F20" s="10">
        <f t="shared" si="1"/>
        <v>1500</v>
      </c>
      <c r="G20" s="6"/>
      <c r="J20" s="14"/>
      <c r="K20" s="14"/>
      <c r="L20" s="13"/>
    </row>
    <row r="21" spans="1:12" ht="15.2" customHeight="1" x14ac:dyDescent="0.3">
      <c r="A21" s="3" t="s">
        <v>12</v>
      </c>
      <c r="B21" s="4">
        <v>1300</v>
      </c>
      <c r="C21" s="4">
        <v>1300</v>
      </c>
      <c r="D21" s="4">
        <v>1300</v>
      </c>
      <c r="E21" s="4">
        <f t="shared" si="3"/>
        <v>3900</v>
      </c>
      <c r="F21" s="10">
        <f t="shared" si="1"/>
        <v>1300</v>
      </c>
      <c r="G21" s="6"/>
      <c r="K21" s="14"/>
      <c r="L21" s="13"/>
    </row>
    <row r="22" spans="1:12" ht="15.2" customHeight="1" x14ac:dyDescent="0.3">
      <c r="A22" s="5" t="s">
        <v>43</v>
      </c>
      <c r="B22" s="4">
        <f>SUM(B14:B21)</f>
        <v>22355</v>
      </c>
      <c r="C22" s="4">
        <f>SUM(C14:C21)</f>
        <v>23205.000000000004</v>
      </c>
      <c r="D22" s="4">
        <f>SUM(D14:D21)</f>
        <v>23630</v>
      </c>
      <c r="E22" s="4">
        <f>SUM(E14:E21)</f>
        <v>69190</v>
      </c>
      <c r="F22" s="10">
        <f t="shared" si="1"/>
        <v>23063.333333333332</v>
      </c>
      <c r="G22" s="6"/>
      <c r="J22" s="14"/>
      <c r="K22" s="14"/>
      <c r="L22" s="13"/>
    </row>
    <row r="23" spans="1:12" ht="15.2" customHeight="1" x14ac:dyDescent="0.3">
      <c r="A23" s="35" t="s">
        <v>13</v>
      </c>
      <c r="B23" s="41"/>
      <c r="C23" s="41"/>
      <c r="D23" s="41"/>
      <c r="E23" s="41"/>
      <c r="F23" s="41"/>
      <c r="G23" s="7"/>
      <c r="K23" s="14"/>
      <c r="L23" s="13"/>
    </row>
    <row r="24" spans="1:12" ht="15.2" customHeight="1" x14ac:dyDescent="0.3">
      <c r="A24" s="5" t="s">
        <v>14</v>
      </c>
      <c r="B24" s="4">
        <f>B12-B22</f>
        <v>3945</v>
      </c>
      <c r="C24" s="4">
        <f>C12-C22</f>
        <v>4094.9999999999964</v>
      </c>
      <c r="D24" s="4">
        <f>D12-D22</f>
        <v>4170</v>
      </c>
      <c r="E24" s="4">
        <f>E12-E22</f>
        <v>12210</v>
      </c>
      <c r="F24" s="10">
        <f t="shared" si="1"/>
        <v>4069.9999999999986</v>
      </c>
      <c r="G24" s="7"/>
      <c r="K24" s="14"/>
      <c r="L24" s="13"/>
    </row>
    <row r="25" spans="1:12" ht="15.2" customHeight="1" x14ac:dyDescent="0.3">
      <c r="A25" s="35" t="s">
        <v>15</v>
      </c>
      <c r="B25" s="42">
        <f>B24/B12</f>
        <v>0.15</v>
      </c>
      <c r="C25" s="42">
        <f>C24/C12</f>
        <v>0.14999999999999986</v>
      </c>
      <c r="D25" s="42">
        <f>D24/D12</f>
        <v>0.15</v>
      </c>
      <c r="E25" s="42">
        <f>E24/E12</f>
        <v>0.15</v>
      </c>
      <c r="F25" s="42">
        <f>F24/F12</f>
        <v>0.14999999999999997</v>
      </c>
      <c r="G25" s="7"/>
      <c r="J25" s="14"/>
      <c r="K25" s="14"/>
      <c r="L25" s="13"/>
    </row>
    <row r="26" spans="1:12" ht="15.2" customHeight="1" x14ac:dyDescent="0.25">
      <c r="D26" s="15" t="s">
        <v>25</v>
      </c>
      <c r="E26" s="17">
        <f>'First Quarter'!E26+'Second Quarter'!E24</f>
        <v>17800</v>
      </c>
      <c r="K26" s="14"/>
      <c r="L26" s="13"/>
    </row>
    <row r="27" spans="1:12" ht="15.75" x14ac:dyDescent="0.25">
      <c r="K27" s="14"/>
      <c r="L27" s="13"/>
    </row>
  </sheetData>
  <mergeCells count="3">
    <mergeCell ref="B2:E2"/>
    <mergeCell ref="B3:E3"/>
    <mergeCell ref="B4:E4"/>
  </mergeCells>
  <phoneticPr fontId="0" type="noConversion"/>
  <pageMargins left="0.5" right="0.5" top="0.75" bottom="0.75" header="0.3" footer="0.3"/>
  <pageSetup scale="94" orientation="landscape" r:id="rId1"/>
  <headerFooter>
    <oddFooter>&amp;LStudent Name&amp;C&amp;F&amp;R&amp;D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L27"/>
  <sheetViews>
    <sheetView workbookViewId="0">
      <selection activeCell="A5" sqref="A5"/>
    </sheetView>
  </sheetViews>
  <sheetFormatPr defaultColWidth="9.140625" defaultRowHeight="12.75" x14ac:dyDescent="0.2"/>
  <cols>
    <col min="1" max="1" width="19.28515625" bestFit="1" customWidth="1"/>
    <col min="2" max="2" width="10.85546875" customWidth="1"/>
    <col min="3" max="3" width="10.7109375" customWidth="1"/>
    <col min="4" max="4" width="11.140625" customWidth="1"/>
    <col min="5" max="5" width="10.85546875" customWidth="1"/>
    <col min="6" max="6" width="10.140625" bestFit="1" customWidth="1"/>
    <col min="7" max="7" width="10.5703125" bestFit="1" customWidth="1"/>
  </cols>
  <sheetData>
    <row r="1" spans="1:10" x14ac:dyDescent="0.2">
      <c r="A1" s="52"/>
      <c r="B1" s="52"/>
      <c r="C1" s="52"/>
      <c r="D1" s="52"/>
      <c r="E1" s="52"/>
      <c r="F1" s="53"/>
      <c r="G1" s="1"/>
    </row>
    <row r="2" spans="1:10" ht="23.25" x14ac:dyDescent="0.35">
      <c r="A2" s="52"/>
      <c r="B2" s="63" t="s">
        <v>0</v>
      </c>
      <c r="C2" s="64"/>
      <c r="D2" s="64"/>
      <c r="E2" s="64"/>
      <c r="F2" s="53"/>
      <c r="G2" s="1"/>
    </row>
    <row r="3" spans="1:10" ht="20.25" x14ac:dyDescent="0.3">
      <c r="A3" s="52"/>
      <c r="B3" s="65" t="s">
        <v>29</v>
      </c>
      <c r="C3" s="65"/>
      <c r="D3" s="65"/>
      <c r="E3" s="65"/>
      <c r="F3" s="53"/>
      <c r="G3" s="1"/>
    </row>
    <row r="4" spans="1:10" ht="15.75" x14ac:dyDescent="0.25">
      <c r="A4" s="52"/>
      <c r="B4" s="68"/>
      <c r="C4" s="69"/>
      <c r="D4" s="69"/>
      <c r="E4" s="69"/>
      <c r="F4" s="53"/>
      <c r="G4" s="1"/>
    </row>
    <row r="5" spans="1:10" ht="15.2" customHeight="1" x14ac:dyDescent="0.3">
      <c r="A5" s="54"/>
      <c r="B5" s="56" t="s">
        <v>26</v>
      </c>
      <c r="C5" s="56" t="s">
        <v>27</v>
      </c>
      <c r="D5" s="56" t="s">
        <v>28</v>
      </c>
      <c r="E5" s="56" t="s">
        <v>5</v>
      </c>
      <c r="F5" s="57" t="s">
        <v>20</v>
      </c>
      <c r="G5" s="11"/>
    </row>
    <row r="6" spans="1:10" ht="15.2" customHeight="1" x14ac:dyDescent="0.3">
      <c r="A6" s="47" t="s">
        <v>6</v>
      </c>
      <c r="B6" s="48"/>
      <c r="C6" s="48"/>
      <c r="D6" s="48"/>
      <c r="E6" s="48"/>
      <c r="F6" s="48"/>
      <c r="G6" s="6"/>
    </row>
    <row r="7" spans="1:10" ht="15.2" customHeight="1" x14ac:dyDescent="0.3">
      <c r="A7" s="8" t="s">
        <v>38</v>
      </c>
      <c r="B7" s="2">
        <v>15600</v>
      </c>
      <c r="C7" s="2">
        <v>15700</v>
      </c>
      <c r="D7" s="2">
        <v>15800</v>
      </c>
      <c r="E7" s="2">
        <f>B7+C7+D7</f>
        <v>47100</v>
      </c>
      <c r="F7" s="10">
        <f>AVERAGE(B7:D7)</f>
        <v>15700</v>
      </c>
      <c r="G7" s="12"/>
    </row>
    <row r="8" spans="1:10" ht="15.2" customHeight="1" x14ac:dyDescent="0.3">
      <c r="A8" s="8" t="s">
        <v>39</v>
      </c>
      <c r="B8" s="2">
        <v>6450</v>
      </c>
      <c r="C8" s="2">
        <v>6500</v>
      </c>
      <c r="D8" s="2">
        <v>6500</v>
      </c>
      <c r="E8" s="2">
        <f>B8+C8+D8</f>
        <v>19450</v>
      </c>
      <c r="F8" s="10">
        <f>AVERAGE(B8:D8)</f>
        <v>6483.333333333333</v>
      </c>
      <c r="G8" s="12"/>
    </row>
    <row r="9" spans="1:10" ht="15.2" customHeight="1" x14ac:dyDescent="0.3">
      <c r="A9" s="8" t="s">
        <v>42</v>
      </c>
      <c r="B9" s="2">
        <v>4500</v>
      </c>
      <c r="C9" s="2">
        <v>5000</v>
      </c>
      <c r="D9" s="2">
        <v>5100</v>
      </c>
      <c r="E9" s="2">
        <f t="shared" ref="E9:E11" si="0">B9+C9+D9</f>
        <v>14600</v>
      </c>
      <c r="F9" s="10">
        <f t="shared" ref="F9:F24" si="1">AVERAGE(B9:D9)</f>
        <v>4866.666666666667</v>
      </c>
      <c r="G9" s="12"/>
    </row>
    <row r="10" spans="1:10" ht="15.2" customHeight="1" x14ac:dyDescent="0.3">
      <c r="A10" s="8" t="s">
        <v>8</v>
      </c>
      <c r="B10" s="2">
        <v>2100</v>
      </c>
      <c r="C10" s="2">
        <v>2100</v>
      </c>
      <c r="D10" s="2">
        <v>2100</v>
      </c>
      <c r="E10" s="2">
        <f>B10+C10+D10</f>
        <v>6300</v>
      </c>
      <c r="F10" s="10">
        <f>AVERAGE(B10:D10)</f>
        <v>2100</v>
      </c>
      <c r="G10" s="12"/>
    </row>
    <row r="11" spans="1:10" ht="15.2" customHeight="1" x14ac:dyDescent="0.3">
      <c r="A11" s="8" t="s">
        <v>40</v>
      </c>
      <c r="B11" s="2">
        <v>800</v>
      </c>
      <c r="C11" s="2">
        <v>800</v>
      </c>
      <c r="D11" s="2">
        <v>800</v>
      </c>
      <c r="E11" s="2">
        <f t="shared" si="0"/>
        <v>2400</v>
      </c>
      <c r="F11" s="10">
        <f t="shared" si="1"/>
        <v>800</v>
      </c>
      <c r="G11" s="12"/>
    </row>
    <row r="12" spans="1:10" ht="15.2" customHeight="1" x14ac:dyDescent="0.3">
      <c r="A12" s="9" t="s">
        <v>9</v>
      </c>
      <c r="B12" s="2">
        <f>SUM(B7:B11)</f>
        <v>29450</v>
      </c>
      <c r="C12" s="2">
        <f>SUM(C7:C11)</f>
        <v>30100</v>
      </c>
      <c r="D12" s="2">
        <f>SUM(D7:D11)</f>
        <v>30300</v>
      </c>
      <c r="E12" s="2">
        <f>SUM(E7:E11)</f>
        <v>89850</v>
      </c>
      <c r="F12" s="10">
        <f t="shared" si="1"/>
        <v>29950</v>
      </c>
      <c r="G12" s="6"/>
    </row>
    <row r="13" spans="1:10" ht="15.2" customHeight="1" x14ac:dyDescent="0.3">
      <c r="A13" s="47" t="s">
        <v>10</v>
      </c>
      <c r="B13" s="48"/>
      <c r="C13" s="48"/>
      <c r="D13" s="48"/>
      <c r="E13" s="48"/>
      <c r="F13" s="48"/>
      <c r="G13" s="6"/>
    </row>
    <row r="14" spans="1:10" ht="15.2" customHeight="1" x14ac:dyDescent="0.3">
      <c r="A14" s="3" t="s">
        <v>11</v>
      </c>
      <c r="B14" s="4">
        <f>B7*25%+B8*30%+B9*60%</f>
        <v>8535</v>
      </c>
      <c r="C14" s="4">
        <f t="shared" ref="C14:D14" si="2">C7*25%+C8*30%+C9*60%</f>
        <v>8875</v>
      </c>
      <c r="D14" s="4">
        <f t="shared" si="2"/>
        <v>8960</v>
      </c>
      <c r="E14" s="4">
        <f>SUM(B14:D14)</f>
        <v>26370</v>
      </c>
      <c r="F14" s="10">
        <f t="shared" si="1"/>
        <v>8790</v>
      </c>
      <c r="G14" s="6"/>
    </row>
    <row r="15" spans="1:10" ht="15.2" customHeight="1" x14ac:dyDescent="0.3">
      <c r="A15" s="3" t="s">
        <v>17</v>
      </c>
      <c r="B15" s="4">
        <f>B10*70%</f>
        <v>1470</v>
      </c>
      <c r="C15" s="4">
        <f>C10*70%</f>
        <v>1470</v>
      </c>
      <c r="D15" s="4">
        <f>D10*70%</f>
        <v>1470</v>
      </c>
      <c r="E15" s="4">
        <f>SUM(B15:D15)</f>
        <v>4410</v>
      </c>
      <c r="F15" s="10">
        <f t="shared" si="1"/>
        <v>1470</v>
      </c>
      <c r="G15" s="6"/>
    </row>
    <row r="16" spans="1:10" ht="15.2" customHeight="1" x14ac:dyDescent="0.3">
      <c r="A16" s="3" t="s">
        <v>16</v>
      </c>
      <c r="B16" s="18">
        <v>8900</v>
      </c>
      <c r="C16" s="18">
        <v>9100</v>
      </c>
      <c r="D16" s="18">
        <v>9200</v>
      </c>
      <c r="E16" s="4">
        <f t="shared" ref="E16:E21" si="3">SUM(B16:D16)</f>
        <v>27200</v>
      </c>
      <c r="F16" s="10">
        <f t="shared" si="1"/>
        <v>9066.6666666666661</v>
      </c>
      <c r="G16" s="6"/>
      <c r="J16" s="13"/>
    </row>
    <row r="17" spans="1:12" ht="15.2" customHeight="1" x14ac:dyDescent="0.3">
      <c r="A17" s="3" t="s">
        <v>7</v>
      </c>
      <c r="B17" s="18">
        <v>325</v>
      </c>
      <c r="C17" s="18">
        <v>325</v>
      </c>
      <c r="D17" s="18">
        <v>325</v>
      </c>
      <c r="E17" s="4">
        <f t="shared" si="3"/>
        <v>975</v>
      </c>
      <c r="F17" s="10">
        <f t="shared" si="1"/>
        <v>325</v>
      </c>
      <c r="G17" s="6"/>
      <c r="K17" s="14"/>
      <c r="L17" s="13"/>
    </row>
    <row r="18" spans="1:12" ht="15.2" customHeight="1" x14ac:dyDescent="0.3">
      <c r="A18" s="3" t="s">
        <v>18</v>
      </c>
      <c r="B18" s="18">
        <v>2100</v>
      </c>
      <c r="C18" s="18">
        <v>2100</v>
      </c>
      <c r="D18" s="18">
        <v>2100</v>
      </c>
      <c r="E18" s="4">
        <f t="shared" si="3"/>
        <v>6300</v>
      </c>
      <c r="F18" s="10">
        <f t="shared" si="1"/>
        <v>2100</v>
      </c>
      <c r="G18" s="6"/>
      <c r="K18" s="14"/>
      <c r="L18" s="13"/>
    </row>
    <row r="19" spans="1:12" ht="15.2" customHeight="1" x14ac:dyDescent="0.3">
      <c r="A19" s="3" t="s">
        <v>19</v>
      </c>
      <c r="B19" s="18">
        <v>600</v>
      </c>
      <c r="C19" s="18">
        <v>600</v>
      </c>
      <c r="D19" s="18">
        <v>600</v>
      </c>
      <c r="E19" s="4">
        <f t="shared" si="3"/>
        <v>1800</v>
      </c>
      <c r="F19" s="10">
        <f t="shared" si="1"/>
        <v>600</v>
      </c>
      <c r="G19" s="6"/>
      <c r="J19" s="14"/>
      <c r="K19" s="14"/>
      <c r="L19" s="13"/>
    </row>
    <row r="20" spans="1:12" ht="15.2" customHeight="1" x14ac:dyDescent="0.3">
      <c r="A20" s="3" t="s">
        <v>41</v>
      </c>
      <c r="B20" s="18">
        <v>1500</v>
      </c>
      <c r="C20" s="18">
        <v>1500</v>
      </c>
      <c r="D20" s="18">
        <v>1500</v>
      </c>
      <c r="E20" s="4">
        <f t="shared" si="3"/>
        <v>4500</v>
      </c>
      <c r="F20" s="10">
        <f t="shared" si="1"/>
        <v>1500</v>
      </c>
      <c r="G20" s="6"/>
      <c r="J20" s="14"/>
      <c r="K20" s="14"/>
      <c r="L20" s="13"/>
    </row>
    <row r="21" spans="1:12" ht="15.2" customHeight="1" x14ac:dyDescent="0.3">
      <c r="A21" s="3" t="s">
        <v>12</v>
      </c>
      <c r="B21" s="4">
        <v>1300</v>
      </c>
      <c r="C21" s="4">
        <v>1300</v>
      </c>
      <c r="D21" s="4">
        <v>1300</v>
      </c>
      <c r="E21" s="4">
        <f t="shared" si="3"/>
        <v>3900</v>
      </c>
      <c r="F21" s="10">
        <f t="shared" si="1"/>
        <v>1300</v>
      </c>
      <c r="G21" s="6"/>
      <c r="K21" s="14"/>
      <c r="L21" s="13"/>
    </row>
    <row r="22" spans="1:12" ht="15.2" customHeight="1" x14ac:dyDescent="0.3">
      <c r="A22" s="5" t="s">
        <v>43</v>
      </c>
      <c r="B22" s="4">
        <f>SUM(B14:B21)</f>
        <v>24730</v>
      </c>
      <c r="C22" s="4">
        <f>SUM(C14:C21)</f>
        <v>25270</v>
      </c>
      <c r="D22" s="4">
        <f>SUM(D14:D21)</f>
        <v>25455</v>
      </c>
      <c r="E22" s="4">
        <f>SUM(E14:E21)</f>
        <v>75455</v>
      </c>
      <c r="F22" s="10">
        <f t="shared" si="1"/>
        <v>25151.666666666668</v>
      </c>
      <c r="G22" s="6"/>
      <c r="J22" s="14"/>
      <c r="K22" s="14"/>
      <c r="L22" s="13"/>
    </row>
    <row r="23" spans="1:12" ht="15.2" customHeight="1" x14ac:dyDescent="0.3">
      <c r="A23" s="35" t="s">
        <v>13</v>
      </c>
      <c r="B23" s="41"/>
      <c r="C23" s="41"/>
      <c r="D23" s="41"/>
      <c r="E23" s="41"/>
      <c r="F23" s="41"/>
      <c r="G23" s="7"/>
      <c r="K23" s="14"/>
      <c r="L23" s="13"/>
    </row>
    <row r="24" spans="1:12" ht="15.2" customHeight="1" x14ac:dyDescent="0.3">
      <c r="A24" s="5" t="s">
        <v>14</v>
      </c>
      <c r="B24" s="4">
        <f>B12-B22</f>
        <v>4720</v>
      </c>
      <c r="C24" s="4">
        <f>C12-C22</f>
        <v>4830</v>
      </c>
      <c r="D24" s="4">
        <f>D12-D22</f>
        <v>4845</v>
      </c>
      <c r="E24" s="4">
        <f>E12-E22</f>
        <v>14395</v>
      </c>
      <c r="F24" s="10">
        <f t="shared" si="1"/>
        <v>4798.333333333333</v>
      </c>
      <c r="G24" s="7"/>
      <c r="K24" s="14"/>
      <c r="L24" s="13"/>
    </row>
    <row r="25" spans="1:12" ht="15.2" customHeight="1" x14ac:dyDescent="0.3">
      <c r="A25" s="35" t="s">
        <v>15</v>
      </c>
      <c r="B25" s="42">
        <f>B24/B12</f>
        <v>0.16027164685908318</v>
      </c>
      <c r="C25" s="42">
        <f>C24/C12</f>
        <v>0.16046511627906976</v>
      </c>
      <c r="D25" s="42">
        <f>D24/D12</f>
        <v>0.1599009900990099</v>
      </c>
      <c r="E25" s="42">
        <f>E24/E12</f>
        <v>0.16021146355036173</v>
      </c>
      <c r="F25" s="42">
        <f>F24/F12</f>
        <v>0.1602114635503617</v>
      </c>
      <c r="G25" s="7"/>
      <c r="J25" s="14"/>
      <c r="K25" s="14"/>
      <c r="L25" s="13"/>
    </row>
    <row r="26" spans="1:12" ht="15.75" x14ac:dyDescent="0.25">
      <c r="D26" s="15" t="s">
        <v>25</v>
      </c>
      <c r="E26" s="17">
        <f>'Second Quarter'!E26+'Third Quarter'!E24</f>
        <v>32195</v>
      </c>
      <c r="K26" s="14"/>
      <c r="L26" s="13"/>
    </row>
    <row r="27" spans="1:12" ht="15.75" x14ac:dyDescent="0.25">
      <c r="K27" s="14"/>
      <c r="L27" s="13"/>
    </row>
  </sheetData>
  <mergeCells count="3">
    <mergeCell ref="B2:E2"/>
    <mergeCell ref="B3:E3"/>
    <mergeCell ref="B4:E4"/>
  </mergeCells>
  <pageMargins left="0.5" right="0.5" top="0.75" bottom="0.75" header="0.3" footer="0.3"/>
  <pageSetup scale="94" orientation="landscape" r:id="rId1"/>
  <headerFooter>
    <oddFooter>&amp;LStudent Name&amp;C&amp;F&amp;R&amp;D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L27"/>
  <sheetViews>
    <sheetView workbookViewId="0">
      <selection activeCell="A5" sqref="A5"/>
    </sheetView>
  </sheetViews>
  <sheetFormatPr defaultColWidth="9.140625" defaultRowHeight="12.75" x14ac:dyDescent="0.2"/>
  <cols>
    <col min="1" max="1" width="19.28515625" bestFit="1" customWidth="1"/>
    <col min="2" max="2" width="10.85546875" customWidth="1"/>
    <col min="3" max="3" width="10.7109375" customWidth="1"/>
    <col min="4" max="4" width="11.140625" customWidth="1"/>
    <col min="5" max="5" width="11.28515625" bestFit="1" customWidth="1"/>
    <col min="6" max="6" width="10.140625" bestFit="1" customWidth="1"/>
    <col min="7" max="7" width="10.5703125" bestFit="1" customWidth="1"/>
  </cols>
  <sheetData>
    <row r="1" spans="1:10" x14ac:dyDescent="0.2">
      <c r="A1" s="52"/>
      <c r="B1" s="52"/>
      <c r="C1" s="52"/>
      <c r="D1" s="52"/>
      <c r="E1" s="52"/>
      <c r="F1" s="53"/>
      <c r="G1" s="1"/>
    </row>
    <row r="2" spans="1:10" ht="23.25" x14ac:dyDescent="0.35">
      <c r="A2" s="52"/>
      <c r="B2" s="63" t="s">
        <v>0</v>
      </c>
      <c r="C2" s="64"/>
      <c r="D2" s="64"/>
      <c r="E2" s="64"/>
      <c r="F2" s="53"/>
      <c r="G2" s="1"/>
    </row>
    <row r="3" spans="1:10" ht="20.25" x14ac:dyDescent="0.3">
      <c r="A3" s="52"/>
      <c r="B3" s="65" t="s">
        <v>30</v>
      </c>
      <c r="C3" s="65"/>
      <c r="D3" s="65"/>
      <c r="E3" s="65"/>
      <c r="F3" s="53"/>
      <c r="G3" s="1"/>
    </row>
    <row r="4" spans="1:10" ht="15.75" x14ac:dyDescent="0.25">
      <c r="A4" s="52"/>
      <c r="B4" s="68"/>
      <c r="C4" s="69"/>
      <c r="D4" s="69"/>
      <c r="E4" s="69"/>
      <c r="F4" s="53"/>
      <c r="G4" s="1"/>
    </row>
    <row r="5" spans="1:10" ht="15.2" customHeight="1" x14ac:dyDescent="0.3">
      <c r="A5" s="54"/>
      <c r="B5" s="56" t="s">
        <v>31</v>
      </c>
      <c r="C5" s="56" t="s">
        <v>32</v>
      </c>
      <c r="D5" s="56" t="s">
        <v>33</v>
      </c>
      <c r="E5" s="56" t="s">
        <v>5</v>
      </c>
      <c r="F5" s="57" t="s">
        <v>20</v>
      </c>
      <c r="G5" s="11"/>
    </row>
    <row r="6" spans="1:10" ht="15.2" customHeight="1" x14ac:dyDescent="0.3">
      <c r="A6" s="32" t="s">
        <v>6</v>
      </c>
      <c r="B6" s="40"/>
      <c r="C6" s="40"/>
      <c r="D6" s="40"/>
      <c r="E6" s="40"/>
      <c r="F6" s="40"/>
      <c r="G6" s="6"/>
    </row>
    <row r="7" spans="1:10" ht="15.2" customHeight="1" x14ac:dyDescent="0.3">
      <c r="A7" s="8" t="s">
        <v>38</v>
      </c>
      <c r="B7" s="18">
        <v>16200</v>
      </c>
      <c r="C7" s="18">
        <v>16800</v>
      </c>
      <c r="D7" s="18">
        <v>17100</v>
      </c>
      <c r="E7" s="2">
        <f>B7+C7+D7</f>
        <v>50100</v>
      </c>
      <c r="F7" s="10">
        <f>AVERAGE(B7:D7)</f>
        <v>16700</v>
      </c>
      <c r="G7" s="12"/>
    </row>
    <row r="8" spans="1:10" ht="15.2" customHeight="1" x14ac:dyDescent="0.3">
      <c r="A8" s="8" t="s">
        <v>39</v>
      </c>
      <c r="B8" s="18">
        <v>6700</v>
      </c>
      <c r="C8" s="18">
        <v>6900</v>
      </c>
      <c r="D8" s="18">
        <v>7000</v>
      </c>
      <c r="E8" s="2">
        <f>B8+C8+D8</f>
        <v>20600</v>
      </c>
      <c r="F8" s="10">
        <f>AVERAGE(B8:D8)</f>
        <v>6866.666666666667</v>
      </c>
      <c r="G8" s="12"/>
    </row>
    <row r="9" spans="1:10" ht="15.2" customHeight="1" x14ac:dyDescent="0.3">
      <c r="A9" s="8" t="s">
        <v>42</v>
      </c>
      <c r="B9" s="18">
        <v>5800</v>
      </c>
      <c r="C9" s="18">
        <v>6250</v>
      </c>
      <c r="D9" s="18">
        <v>6400</v>
      </c>
      <c r="E9" s="2">
        <f t="shared" ref="E9:E11" si="0">B9+C9+D9</f>
        <v>18450</v>
      </c>
      <c r="F9" s="10">
        <f t="shared" ref="F9:F24" si="1">AVERAGE(B9:D9)</f>
        <v>6150</v>
      </c>
      <c r="G9" s="12"/>
    </row>
    <row r="10" spans="1:10" ht="15.2" customHeight="1" x14ac:dyDescent="0.3">
      <c r="A10" s="8" t="s">
        <v>8</v>
      </c>
      <c r="B10" s="18">
        <v>2300</v>
      </c>
      <c r="C10" s="18">
        <v>2400</v>
      </c>
      <c r="D10" s="18">
        <v>2500</v>
      </c>
      <c r="E10" s="2">
        <f>B10+C10+D10</f>
        <v>7200</v>
      </c>
      <c r="F10" s="10">
        <f>AVERAGE(B10:D10)</f>
        <v>2400</v>
      </c>
      <c r="G10" s="12"/>
    </row>
    <row r="11" spans="1:10" ht="15.2" customHeight="1" x14ac:dyDescent="0.3">
      <c r="A11" s="8" t="s">
        <v>40</v>
      </c>
      <c r="B11" s="18">
        <v>800</v>
      </c>
      <c r="C11" s="18">
        <v>900</v>
      </c>
      <c r="D11" s="18">
        <v>950</v>
      </c>
      <c r="E11" s="2">
        <f t="shared" si="0"/>
        <v>2650</v>
      </c>
      <c r="F11" s="10">
        <f t="shared" si="1"/>
        <v>883.33333333333337</v>
      </c>
      <c r="G11" s="12"/>
    </row>
    <row r="12" spans="1:10" ht="15.2" customHeight="1" x14ac:dyDescent="0.3">
      <c r="A12" s="9" t="s">
        <v>9</v>
      </c>
      <c r="B12" s="2">
        <f>SUM(B7:B11)</f>
        <v>31800</v>
      </c>
      <c r="C12" s="2">
        <f>SUM(C7:C11)</f>
        <v>33250</v>
      </c>
      <c r="D12" s="2">
        <f>SUM(D7:D11)</f>
        <v>33950</v>
      </c>
      <c r="E12" s="2">
        <f>SUM(E7:E11)</f>
        <v>99000</v>
      </c>
      <c r="F12" s="10">
        <f t="shared" si="1"/>
        <v>33000</v>
      </c>
      <c r="G12" s="6"/>
    </row>
    <row r="13" spans="1:10" ht="15.2" customHeight="1" x14ac:dyDescent="0.3">
      <c r="A13" s="32" t="s">
        <v>10</v>
      </c>
      <c r="B13" s="40"/>
      <c r="C13" s="40"/>
      <c r="D13" s="40"/>
      <c r="E13" s="40"/>
      <c r="F13" s="40"/>
      <c r="G13" s="6"/>
    </row>
    <row r="14" spans="1:10" ht="15.2" customHeight="1" x14ac:dyDescent="0.3">
      <c r="A14" s="3" t="s">
        <v>11</v>
      </c>
      <c r="B14" s="4">
        <f>B7*25%+B8*30%+B9*60%</f>
        <v>9540</v>
      </c>
      <c r="C14" s="4">
        <f t="shared" ref="C14:D14" si="2">C7*25%+C8*30%+C9*60%</f>
        <v>10020</v>
      </c>
      <c r="D14" s="4">
        <f t="shared" si="2"/>
        <v>10215</v>
      </c>
      <c r="E14" s="4">
        <f>SUM(B14:D14)</f>
        <v>29775</v>
      </c>
      <c r="F14" s="10">
        <f t="shared" si="1"/>
        <v>9925</v>
      </c>
      <c r="G14" s="6"/>
    </row>
    <row r="15" spans="1:10" ht="15.2" customHeight="1" x14ac:dyDescent="0.3">
      <c r="A15" s="3" t="s">
        <v>17</v>
      </c>
      <c r="B15" s="4">
        <f>B10*70%</f>
        <v>1610</v>
      </c>
      <c r="C15" s="4">
        <f>C10*70%</f>
        <v>1680</v>
      </c>
      <c r="D15" s="4">
        <f>D10*70%</f>
        <v>1750</v>
      </c>
      <c r="E15" s="4">
        <f>SUM(B15:D15)</f>
        <v>5040</v>
      </c>
      <c r="F15" s="10">
        <f t="shared" si="1"/>
        <v>1680</v>
      </c>
      <c r="G15" s="6"/>
    </row>
    <row r="16" spans="1:10" ht="15.2" customHeight="1" x14ac:dyDescent="0.3">
      <c r="A16" s="3" t="s">
        <v>16</v>
      </c>
      <c r="B16" s="18">
        <v>9500</v>
      </c>
      <c r="C16" s="18">
        <v>9800</v>
      </c>
      <c r="D16" s="18">
        <v>10200</v>
      </c>
      <c r="E16" s="4">
        <f t="shared" ref="E16:E21" si="3">SUM(B16:D16)</f>
        <v>29500</v>
      </c>
      <c r="F16" s="10">
        <f t="shared" si="1"/>
        <v>9833.3333333333339</v>
      </c>
      <c r="G16" s="6"/>
      <c r="J16" s="13"/>
    </row>
    <row r="17" spans="1:12" ht="15.2" customHeight="1" x14ac:dyDescent="0.3">
      <c r="A17" s="3" t="s">
        <v>7</v>
      </c>
      <c r="B17" s="18">
        <v>325</v>
      </c>
      <c r="C17" s="18">
        <v>325</v>
      </c>
      <c r="D17" s="18">
        <v>325</v>
      </c>
      <c r="E17" s="4">
        <f t="shared" si="3"/>
        <v>975</v>
      </c>
      <c r="F17" s="10">
        <f t="shared" si="1"/>
        <v>325</v>
      </c>
      <c r="G17" s="6"/>
      <c r="K17" s="14"/>
      <c r="L17" s="13"/>
    </row>
    <row r="18" spans="1:12" ht="15.2" customHeight="1" x14ac:dyDescent="0.3">
      <c r="A18" s="3" t="s">
        <v>18</v>
      </c>
      <c r="B18" s="18">
        <v>2100</v>
      </c>
      <c r="C18" s="18">
        <v>2100</v>
      </c>
      <c r="D18" s="18">
        <v>2100</v>
      </c>
      <c r="E18" s="4">
        <f t="shared" si="3"/>
        <v>6300</v>
      </c>
      <c r="F18" s="10">
        <f t="shared" si="1"/>
        <v>2100</v>
      </c>
      <c r="G18" s="6"/>
      <c r="K18" s="14"/>
      <c r="L18" s="13"/>
    </row>
    <row r="19" spans="1:12" ht="15.2" customHeight="1" x14ac:dyDescent="0.3">
      <c r="A19" s="3" t="s">
        <v>19</v>
      </c>
      <c r="B19" s="18">
        <v>600</v>
      </c>
      <c r="C19" s="18">
        <v>600</v>
      </c>
      <c r="D19" s="18">
        <v>600</v>
      </c>
      <c r="E19" s="4">
        <f t="shared" si="3"/>
        <v>1800</v>
      </c>
      <c r="F19" s="10">
        <f t="shared" si="1"/>
        <v>600</v>
      </c>
      <c r="G19" s="6"/>
      <c r="J19" s="14"/>
      <c r="K19" s="14"/>
      <c r="L19" s="13"/>
    </row>
    <row r="20" spans="1:12" ht="15.2" customHeight="1" x14ac:dyDescent="0.3">
      <c r="A20" s="3" t="s">
        <v>41</v>
      </c>
      <c r="B20" s="18">
        <v>1500</v>
      </c>
      <c r="C20" s="18">
        <v>1500</v>
      </c>
      <c r="D20" s="18">
        <v>1500</v>
      </c>
      <c r="E20" s="4">
        <f t="shared" si="3"/>
        <v>4500</v>
      </c>
      <c r="F20" s="10">
        <f t="shared" si="1"/>
        <v>1500</v>
      </c>
      <c r="G20" s="6"/>
      <c r="J20" s="14"/>
      <c r="K20" s="14"/>
      <c r="L20" s="13"/>
    </row>
    <row r="21" spans="1:12" ht="15.2" customHeight="1" x14ac:dyDescent="0.3">
      <c r="A21" s="3" t="s">
        <v>12</v>
      </c>
      <c r="B21" s="4">
        <v>1300</v>
      </c>
      <c r="C21" s="4">
        <v>1300</v>
      </c>
      <c r="D21" s="4">
        <v>1300</v>
      </c>
      <c r="E21" s="4">
        <f t="shared" si="3"/>
        <v>3900</v>
      </c>
      <c r="F21" s="10">
        <f t="shared" si="1"/>
        <v>1300</v>
      </c>
      <c r="G21" s="6"/>
      <c r="K21" s="14"/>
      <c r="L21" s="13"/>
    </row>
    <row r="22" spans="1:12" ht="15.2" customHeight="1" x14ac:dyDescent="0.3">
      <c r="A22" s="5" t="s">
        <v>43</v>
      </c>
      <c r="B22" s="4">
        <f>SUM(B14:B21)</f>
        <v>26475</v>
      </c>
      <c r="C22" s="4">
        <f>SUM(C14:C21)</f>
        <v>27325</v>
      </c>
      <c r="D22" s="4">
        <f>SUM(D14:D21)</f>
        <v>27990</v>
      </c>
      <c r="E22" s="4">
        <f>SUM(E14:E21)</f>
        <v>81790</v>
      </c>
      <c r="F22" s="10">
        <f t="shared" si="1"/>
        <v>27263.333333333332</v>
      </c>
      <c r="G22" s="6"/>
      <c r="J22" s="14"/>
      <c r="K22" s="14"/>
      <c r="L22" s="13"/>
    </row>
    <row r="23" spans="1:12" ht="15.2" customHeight="1" x14ac:dyDescent="0.3">
      <c r="A23" s="35" t="s">
        <v>13</v>
      </c>
      <c r="B23" s="41"/>
      <c r="C23" s="41"/>
      <c r="D23" s="41"/>
      <c r="E23" s="41"/>
      <c r="F23" s="41"/>
      <c r="G23" s="7"/>
      <c r="K23" s="14"/>
      <c r="L23" s="13"/>
    </row>
    <row r="24" spans="1:12" ht="15.2" customHeight="1" x14ac:dyDescent="0.3">
      <c r="A24" s="5" t="s">
        <v>14</v>
      </c>
      <c r="B24" s="4">
        <f>B12-B22</f>
        <v>5325</v>
      </c>
      <c r="C24" s="4">
        <f>C12-C22</f>
        <v>5925</v>
      </c>
      <c r="D24" s="4">
        <f>D12-D22</f>
        <v>5960</v>
      </c>
      <c r="E24" s="4">
        <f>E12-E22</f>
        <v>17210</v>
      </c>
      <c r="F24" s="10">
        <f t="shared" si="1"/>
        <v>5736.666666666667</v>
      </c>
      <c r="G24" s="7"/>
      <c r="K24" s="14"/>
      <c r="L24" s="13"/>
    </row>
    <row r="25" spans="1:12" ht="15.2" customHeight="1" x14ac:dyDescent="0.3">
      <c r="A25" s="35" t="s">
        <v>15</v>
      </c>
      <c r="B25" s="42">
        <f>B24/B12</f>
        <v>0.16745283018867924</v>
      </c>
      <c r="C25" s="42">
        <f>C24/C12</f>
        <v>0.17819548872180452</v>
      </c>
      <c r="D25" s="42">
        <f>D24/D12</f>
        <v>0.1755522827687776</v>
      </c>
      <c r="E25" s="42">
        <f>E24/E12</f>
        <v>0.17383838383838385</v>
      </c>
      <c r="F25" s="42">
        <f>F24/F12</f>
        <v>0.17383838383838385</v>
      </c>
      <c r="G25" s="7"/>
      <c r="J25" s="14"/>
      <c r="K25" s="14"/>
      <c r="L25" s="13"/>
    </row>
    <row r="26" spans="1:12" ht="15.75" x14ac:dyDescent="0.25">
      <c r="D26" s="15" t="s">
        <v>25</v>
      </c>
      <c r="E26" s="17">
        <f>'Third Quarter'!E26+'Fourth Quarter'!E24</f>
        <v>49405</v>
      </c>
      <c r="K26" s="14"/>
      <c r="L26" s="13"/>
    </row>
    <row r="27" spans="1:12" ht="15.75" x14ac:dyDescent="0.25">
      <c r="K27" s="14"/>
      <c r="L27" s="13"/>
    </row>
  </sheetData>
  <mergeCells count="3">
    <mergeCell ref="B2:E2"/>
    <mergeCell ref="B3:E3"/>
    <mergeCell ref="B4:E4"/>
  </mergeCells>
  <phoneticPr fontId="0" type="noConversion"/>
  <pageMargins left="0.5" right="0.5" top="0.75" bottom="0.75" header="0.3" footer="0.3"/>
  <pageSetup scale="93" orientation="landscape" r:id="rId1"/>
  <headerFooter>
    <oddFooter>&amp;LStudent Name&amp;C&amp;F&amp;R&amp;D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Year</vt:lpstr>
      <vt:lpstr>First Quarter</vt:lpstr>
      <vt:lpstr>Second Quarter</vt:lpstr>
      <vt:lpstr>Third Quarter</vt:lpstr>
      <vt:lpstr>Fourth Quarter</vt:lpstr>
      <vt:lpstr>'First Quarter'!Print_Area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2010-05-26T20:02:30Z</dcterms:created>
  <dcterms:modified xsi:type="dcterms:W3CDTF">2011-03-08T17:30:04Z</dcterms:modified>
</cp:coreProperties>
</file>