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5195" windowHeight="11640"/>
  </bookViews>
  <sheets>
    <sheet name="Spot rates " sheetId="11" r:id="rId1"/>
    <sheet name="Forward rates" sheetId="12" r:id="rId2"/>
  </sheets>
  <calcPr calcId="145621"/>
</workbook>
</file>

<file path=xl/calcChain.xml><?xml version="1.0" encoding="utf-8"?>
<calcChain xmlns="http://schemas.openxmlformats.org/spreadsheetml/2006/main">
  <c r="F66" i="12" l="1"/>
  <c r="G66" i="12" s="1"/>
  <c r="F65" i="12"/>
  <c r="G65" i="12" s="1"/>
  <c r="F64" i="12"/>
  <c r="G64" i="12" s="1"/>
  <c r="F63" i="12"/>
  <c r="G63" i="12" s="1"/>
  <c r="F62" i="12"/>
  <c r="G62" i="12" s="1"/>
  <c r="F61" i="12"/>
  <c r="G61" i="12" s="1"/>
  <c r="F60" i="12"/>
  <c r="G60" i="12" s="1"/>
  <c r="F59" i="12"/>
  <c r="G59" i="12" s="1"/>
  <c r="F58" i="12"/>
  <c r="G58" i="12" s="1"/>
  <c r="F57" i="12"/>
  <c r="G57" i="12" s="1"/>
  <c r="F56" i="12"/>
  <c r="G56" i="12" s="1"/>
  <c r="F55" i="12"/>
  <c r="G55" i="12" s="1"/>
  <c r="F54" i="12"/>
  <c r="G54" i="12" s="1"/>
  <c r="F53" i="12"/>
  <c r="G53" i="12" s="1"/>
  <c r="F52" i="12"/>
  <c r="G52" i="12" s="1"/>
  <c r="F51" i="12"/>
  <c r="G51" i="12" s="1"/>
  <c r="F50" i="12"/>
  <c r="G50" i="12" s="1"/>
  <c r="F49" i="12"/>
  <c r="G49" i="12" s="1"/>
  <c r="F48" i="12"/>
  <c r="G48" i="12" s="1"/>
  <c r="F47" i="12"/>
  <c r="G47" i="12" s="1"/>
  <c r="F46" i="12"/>
  <c r="G46" i="12" s="1"/>
  <c r="F45" i="12"/>
  <c r="G45" i="12" s="1"/>
  <c r="F44" i="12"/>
  <c r="G44" i="12" s="1"/>
  <c r="F43" i="12"/>
  <c r="G43" i="12" s="1"/>
  <c r="F42" i="12"/>
  <c r="G42" i="12" s="1"/>
  <c r="F41" i="12"/>
  <c r="G41" i="12" s="1"/>
  <c r="F40" i="12"/>
  <c r="G40" i="12" s="1"/>
  <c r="F39" i="12"/>
  <c r="G39" i="12" s="1"/>
  <c r="F38" i="12"/>
  <c r="G38" i="12" s="1"/>
  <c r="I66" i="12" l="1"/>
  <c r="I65" i="12"/>
  <c r="I64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I39" i="12"/>
  <c r="C31" i="11"/>
  <c r="D31" i="11" s="1"/>
  <c r="E31" i="11" s="1"/>
  <c r="F31" i="11" s="1"/>
  <c r="C27" i="11"/>
  <c r="D27" i="11" s="1"/>
  <c r="E27" i="11" s="1"/>
  <c r="C23" i="11"/>
  <c r="D23" i="11" s="1"/>
  <c r="F20" i="11"/>
  <c r="E20" i="11"/>
  <c r="D20" i="11"/>
  <c r="C20" i="11"/>
  <c r="C24" i="11" l="1"/>
  <c r="D24" i="11"/>
  <c r="D38" i="11"/>
  <c r="E38" i="11"/>
  <c r="F38" i="11"/>
  <c r="G38" i="11"/>
  <c r="D28" i="11"/>
  <c r="E28" i="11"/>
  <c r="D39" i="11"/>
  <c r="E39" i="11"/>
  <c r="F39" i="11"/>
  <c r="G39" i="11"/>
  <c r="D32" i="11"/>
  <c r="F32" i="11"/>
  <c r="D40" i="11"/>
  <c r="E40" i="11"/>
  <c r="F40" i="11"/>
  <c r="G40" i="11"/>
  <c r="E32" i="11" l="1"/>
  <c r="G24" i="11"/>
  <c r="C38" i="11" s="1"/>
  <c r="H24" i="11" s="1"/>
  <c r="C28" i="11"/>
  <c r="G28" i="11" s="1"/>
  <c r="C39" i="11" s="1"/>
  <c r="H28" i="11" s="1"/>
  <c r="C32" i="11"/>
  <c r="G32" i="11" l="1"/>
  <c r="C40" i="11" s="1"/>
  <c r="H32" i="11" s="1"/>
</calcChain>
</file>

<file path=xl/sharedStrings.xml><?xml version="1.0" encoding="utf-8"?>
<sst xmlns="http://schemas.openxmlformats.org/spreadsheetml/2006/main" count="71" uniqueCount="63">
  <si>
    <t>Discount factors</t>
  </si>
  <si>
    <t>Yield to maturity (y,%)</t>
  </si>
  <si>
    <r>
      <t>Payment (C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>)</t>
    </r>
  </si>
  <si>
    <r>
      <t>PV(C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>)</t>
    </r>
  </si>
  <si>
    <t>Note of cash flows:</t>
  </si>
  <si>
    <t>Year</t>
  </si>
  <si>
    <t>Bond A</t>
  </si>
  <si>
    <t>Bond B</t>
  </si>
  <si>
    <t>Bond C</t>
  </si>
  <si>
    <t>The interest rate on a security that makes a single payment in year t is called the t-year spot rate of interest.  We</t>
  </si>
  <si>
    <t>Spot rates %</t>
  </si>
  <si>
    <t>2-year bond</t>
  </si>
  <si>
    <t>Coupon %</t>
  </si>
  <si>
    <t>3-year bond</t>
  </si>
  <si>
    <t>4-year bond</t>
  </si>
  <si>
    <t xml:space="preserve">Spot rates and the law of one price </t>
  </si>
  <si>
    <t>Maturity</t>
  </si>
  <si>
    <t>Spot rate</t>
  </si>
  <si>
    <t>(years)</t>
  </si>
  <si>
    <t>%</t>
  </si>
  <si>
    <t>Forward rate</t>
  </si>
  <si>
    <t>Strip price</t>
  </si>
  <si>
    <t>$000</t>
  </si>
  <si>
    <t xml:space="preserve">Discount </t>
  </si>
  <si>
    <t>factor</t>
  </si>
  <si>
    <t>the 5-year spot rate and the 5-year forward rate.  Why are these not equilibrium rates?  If you wanted to</t>
  </si>
  <si>
    <t>lend for 5 years, would you buy 5-years strips at $970.  How could you guarantee to do better than this?</t>
  </si>
  <si>
    <t>Change any of the cells shaded green to see how the price and yield of each of the bonds changes.  Notice</t>
  </si>
  <si>
    <t>that if you change the coupon payment on, say, the 4-year bond, the yield to maturity changes, i.e., two</t>
  </si>
  <si>
    <t>risk-free bonds with the same maturity can properly sell at different yields.</t>
  </si>
  <si>
    <t xml:space="preserve">can use the set of spot rates to calculate the price of a bond that makes more than one payment.  For example,  </t>
  </si>
  <si>
    <t xml:space="preserve">The law of one price implies that cash flows occuring on the same date must have the same value regardless </t>
  </si>
  <si>
    <t>Bond value (PV)</t>
  </si>
  <si>
    <t>A Treasury strip is a bond that just pays $1000 at some future date.  The two left-hand columns in the table</t>
  </si>
  <si>
    <t>in year 5.</t>
  </si>
  <si>
    <t>If the present value of a cash flow of $1000 in year 5 is $960.47, then the present value of a flow of $1 is</t>
  </si>
  <si>
    <t>the 5-year discount factor you divide the 5-year strip price by 1000.</t>
  </si>
  <si>
    <r>
      <t>The t-year spot rate of interest (r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>) is the rate of interest on a loan that just makes a payment in year t.</t>
    </r>
  </si>
  <si>
    <t xml:space="preserve">There is a simple relationship between the t-year discount factor (DFt) and the t-year spot rate: </t>
  </si>
  <si>
    <t>In Column 4 below we have used the discount factors to calculate the spot rate for each year.  For example,</t>
  </si>
  <si>
    <r>
      <t>the spot rate for year 5 is (1/.96047)</t>
    </r>
    <r>
      <rPr>
        <vertAlign val="superscript"/>
        <sz val="10"/>
        <rFont val="Arial"/>
        <family val="2"/>
      </rPr>
      <t>1/5</t>
    </r>
    <r>
      <rPr>
        <sz val="10"/>
        <rFont val="Arial"/>
        <family val="2"/>
      </rPr>
      <t xml:space="preserve"> -1 = .0081 or .81%.  In Figure 3.4 we plotted these spot rates to</t>
    </r>
  </si>
  <si>
    <t>show the term structure of interest rates in February 2012.  The term structure was upward sloping.  In</t>
  </si>
  <si>
    <t>other words, long-term spot rates were higher than short-term rates.</t>
  </si>
  <si>
    <r>
      <t xml:space="preserve">The </t>
    </r>
    <r>
      <rPr>
        <i/>
        <sz val="10"/>
        <rFont val="Arial"/>
        <family val="2"/>
      </rPr>
      <t xml:space="preserve">extra </t>
    </r>
    <r>
      <rPr>
        <sz val="10"/>
        <rFont val="Arial"/>
        <family val="2"/>
      </rPr>
      <t>return for investing for an additional year is called the forward rate of interest.  The example of</t>
    </r>
  </si>
  <si>
    <t>Hermione Kraft illustrated that there must always be some extra return for lending for one more year, i.e.,</t>
  </si>
  <si>
    <t>the forward rate cannot be negative.  We calculate below the forward rates that investors received on strips</t>
  </si>
  <si>
    <t xml:space="preserve">Suppose that the price of 5-year strips was $985.  Check that you can calculate the 5-year discount factor, </t>
  </si>
  <si>
    <t>below show the prices of strips in February 2012.  For example, you can see that it cost $960.47 to buy a</t>
  </si>
  <si>
    <t>strip that paid off $1000 at the end of 5 years.  This is, therefore, the present value of a cash flow of $1000</t>
  </si>
  <si>
    <t xml:space="preserve">stripes in February 2012.  For example, if you invested $100 in 4-year Treasury strips, you would receive </t>
  </si>
  <si>
    <t>100/.96047 = $104.1157 at the end of year 5.  The extra return that you got for investing for one more year</t>
  </si>
  <si>
    <r>
      <t>calculated this forward rate directly from the ratio of the two discount factors, i.e., forward rate = DF</t>
    </r>
    <r>
      <rPr>
        <vertAlign val="subscript"/>
        <sz val="10"/>
        <rFont val="Arial"/>
        <family val="2"/>
      </rPr>
      <t>5</t>
    </r>
    <r>
      <rPr>
        <sz val="10"/>
        <rFont val="Arial"/>
        <family val="2"/>
      </rPr>
      <t>/DF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 xml:space="preserve"> -1 </t>
    </r>
  </si>
  <si>
    <t>What is the lowest feasible price for 5-year strips?  What Is the lowest feasible yield?</t>
  </si>
  <si>
    <t>Spot rates and forward rates</t>
  </si>
  <si>
    <t xml:space="preserve">100/.97908 = $102.1367 at the end of year 4.  If you invested $100 in 5-year strips, you would receive </t>
  </si>
  <si>
    <t xml:space="preserve">was 104.1157/102.1367 - 1 = .0194, or 1.94%.  This was the 5-year forward rate.  Note: We could have </t>
  </si>
  <si>
    <t>=.97908/.96047 - 1 = .0194.</t>
  </si>
  <si>
    <t>given the spot rates below, we can value any 1-, 2-, 3-, or 4-year bond.</t>
  </si>
  <si>
    <t>of whether the cash flow is provided by bonds A, B, or C.  In the table below we use the set of spot rates to</t>
  </si>
  <si>
    <t>calculate the value of a 2-, 3-, and 4-year bond.</t>
  </si>
  <si>
    <r>
      <t xml:space="preserve">Note:  </t>
    </r>
    <r>
      <rPr>
        <sz val="10"/>
        <rFont val="Arial"/>
        <family val="2"/>
      </rPr>
      <t>We assume annual coupon payments</t>
    </r>
  </si>
  <si>
    <r>
      <t>$.96047.  This is the 5-year discount factor (DF</t>
    </r>
    <r>
      <rPr>
        <vertAlign val="subscript"/>
        <sz val="10"/>
        <rFont val="Arial"/>
        <family val="2"/>
      </rPr>
      <t>5</t>
    </r>
    <r>
      <rPr>
        <sz val="10"/>
        <rFont val="Arial"/>
        <family val="2"/>
      </rPr>
      <t>) and is shown in the third column below.  Note that to find</t>
    </r>
  </si>
  <si>
    <r>
      <t>DF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= 1/(1 + r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)t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</si>
</sst>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0.000"/>
    <numFmt numFmtId="166" formatCode="0.00000"/>
  </numFmts>
  <fonts count="10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4" fontId="0" fillId="0" borderId="0" xfId="0" applyNumberFormat="1"/>
    <xf numFmtId="4" fontId="5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Alignment="1">
      <alignment horizontal="center"/>
    </xf>
    <xf numFmtId="0" fontId="0" fillId="2" borderId="0" xfId="0" applyFill="1"/>
    <xf numFmtId="4" fontId="5" fillId="2" borderId="0" xfId="0" applyNumberFormat="1" applyFont="1" applyFill="1"/>
    <xf numFmtId="3" fontId="5" fillId="2" borderId="0" xfId="0" applyNumberFormat="1" applyFont="1" applyFill="1"/>
    <xf numFmtId="4" fontId="0" fillId="2" borderId="0" xfId="0" applyNumberFormat="1" applyFill="1"/>
    <xf numFmtId="4" fontId="0" fillId="0" borderId="0" xfId="0" applyNumberFormat="1" applyFill="1"/>
    <xf numFmtId="0" fontId="0" fillId="0" borderId="0" xfId="0" applyFill="1"/>
    <xf numFmtId="4" fontId="5" fillId="0" borderId="0" xfId="0" applyNumberFormat="1" applyFont="1" applyFill="1"/>
    <xf numFmtId="4" fontId="0" fillId="3" borderId="0" xfId="0" applyNumberFormat="1" applyFill="1" applyBorder="1" applyAlignment="1">
      <alignment horizontal="center"/>
    </xf>
    <xf numFmtId="10" fontId="0" fillId="3" borderId="0" xfId="0" applyNumberFormat="1" applyFill="1" applyBorder="1" applyAlignment="1">
      <alignment horizontal="center"/>
    </xf>
    <xf numFmtId="0" fontId="0" fillId="4" borderId="1" xfId="0" applyFill="1" applyBorder="1"/>
    <xf numFmtId="0" fontId="2" fillId="4" borderId="2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3" xfId="0" applyFill="1" applyBorder="1"/>
    <xf numFmtId="0" fontId="2" fillId="4" borderId="2" xfId="0" applyFont="1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2" xfId="0" applyFill="1" applyBorder="1"/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2" fillId="4" borderId="2" xfId="0" applyFont="1" applyFill="1" applyBorder="1"/>
    <xf numFmtId="0" fontId="4" fillId="4" borderId="0" xfId="0" applyFont="1" applyFill="1" applyBorder="1" applyAlignment="1">
      <alignment horizontal="center"/>
    </xf>
    <xf numFmtId="4" fontId="0" fillId="4" borderId="2" xfId="0" applyNumberFormat="1" applyFill="1" applyBorder="1"/>
    <xf numFmtId="4" fontId="0" fillId="4" borderId="4" xfId="0" applyNumberFormat="1" applyFill="1" applyBorder="1"/>
    <xf numFmtId="4" fontId="0" fillId="4" borderId="0" xfId="0" applyNumberFormat="1" applyFill="1" applyBorder="1"/>
    <xf numFmtId="164" fontId="0" fillId="4" borderId="0" xfId="0" applyNumberFormat="1" applyFill="1" applyBorder="1"/>
    <xf numFmtId="3" fontId="0" fillId="4" borderId="0" xfId="0" applyNumberFormat="1" applyFill="1" applyBorder="1"/>
    <xf numFmtId="4" fontId="0" fillId="4" borderId="0" xfId="0" applyNumberFormat="1" applyFill="1" applyBorder="1" applyAlignment="1">
      <alignment horizontal="center"/>
    </xf>
    <xf numFmtId="10" fontId="0" fillId="4" borderId="0" xfId="0" applyNumberFormat="1" applyFill="1" applyBorder="1" applyAlignment="1">
      <alignment horizontal="center"/>
    </xf>
    <xf numFmtId="3" fontId="0" fillId="4" borderId="5" xfId="0" applyNumberFormat="1" applyFill="1" applyBorder="1"/>
    <xf numFmtId="4" fontId="0" fillId="4" borderId="5" xfId="0" applyNumberFormat="1" applyFill="1" applyBorder="1" applyAlignment="1">
      <alignment horizontal="center"/>
    </xf>
    <xf numFmtId="10" fontId="0" fillId="4" borderId="5" xfId="0" applyNumberFormat="1" applyFill="1" applyBorder="1" applyAlignment="1">
      <alignment horizontal="center"/>
    </xf>
    <xf numFmtId="0" fontId="0" fillId="4" borderId="6" xfId="0" applyFill="1" applyBorder="1"/>
    <xf numFmtId="4" fontId="6" fillId="4" borderId="2" xfId="0" applyNumberFormat="1" applyFont="1" applyFill="1" applyBorder="1"/>
    <xf numFmtId="4" fontId="6" fillId="4" borderId="0" xfId="0" applyNumberFormat="1" applyFont="1" applyFill="1" applyBorder="1"/>
    <xf numFmtId="3" fontId="6" fillId="4" borderId="0" xfId="0" applyNumberFormat="1" applyFont="1" applyFill="1" applyBorder="1"/>
    <xf numFmtId="0" fontId="2" fillId="4" borderId="0" xfId="0" applyFont="1" applyFill="1" applyBorder="1"/>
    <xf numFmtId="0" fontId="0" fillId="6" borderId="0" xfId="0" applyFill="1"/>
    <xf numFmtId="0" fontId="0" fillId="4" borderId="7" xfId="0" applyFill="1" applyBorder="1"/>
    <xf numFmtId="0" fontId="7" fillId="4" borderId="0" xfId="0" applyFont="1" applyFill="1" applyBorder="1" applyAlignment="1">
      <alignment horizontal="center"/>
    </xf>
    <xf numFmtId="0" fontId="6" fillId="4" borderId="0" xfId="0" applyFont="1" applyFill="1" applyBorder="1"/>
    <xf numFmtId="0" fontId="6" fillId="4" borderId="0" xfId="0" quotePrefix="1" applyFont="1" applyFill="1" applyBorder="1"/>
    <xf numFmtId="166" fontId="0" fillId="4" borderId="0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165" fontId="0" fillId="4" borderId="5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4" fontId="5" fillId="6" borderId="0" xfId="0" applyNumberFormat="1" applyFont="1" applyFill="1"/>
    <xf numFmtId="3" fontId="5" fillId="6" borderId="0" xfId="0" applyNumberFormat="1" applyFont="1" applyFill="1"/>
    <xf numFmtId="4" fontId="0" fillId="6" borderId="0" xfId="0" applyNumberFormat="1" applyFill="1"/>
    <xf numFmtId="164" fontId="0" fillId="5" borderId="0" xfId="0" applyNumberFormat="1" applyFill="1" applyBorder="1" applyProtection="1">
      <protection locked="0"/>
    </xf>
    <xf numFmtId="4" fontId="0" fillId="5" borderId="0" xfId="0" applyNumberFormat="1" applyFill="1" applyBorder="1" applyProtection="1">
      <protection locked="0"/>
    </xf>
    <xf numFmtId="0" fontId="5" fillId="4" borderId="2" xfId="0" applyFont="1" applyFill="1" applyBorder="1"/>
    <xf numFmtId="0" fontId="2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4" borderId="3" xfId="0" applyFill="1" applyBorder="1" applyAlignment="1">
      <alignment horizontal="left"/>
    </xf>
    <xf numFmtId="0" fontId="7" fillId="4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showRowColHeaders="0" tabSelected="1" workbookViewId="0">
      <selection activeCell="F19" sqref="F19"/>
    </sheetView>
  </sheetViews>
  <sheetFormatPr defaultRowHeight="12.75" x14ac:dyDescent="0.2"/>
  <cols>
    <col min="1" max="1" width="14.85546875" style="41" customWidth="1"/>
    <col min="2" max="2" width="20.140625" style="41" customWidth="1"/>
    <col min="3" max="6" width="9.140625" style="41"/>
    <col min="7" max="7" width="16.85546875" style="41" customWidth="1"/>
    <col min="8" max="8" width="21.140625" style="41" customWidth="1"/>
    <col min="9" max="16384" width="9.140625" style="41"/>
  </cols>
  <sheetData>
    <row r="1" spans="1:9" x14ac:dyDescent="0.2">
      <c r="A1" s="5"/>
      <c r="B1" s="6"/>
      <c r="C1" s="6"/>
      <c r="D1" s="7"/>
      <c r="E1" s="7"/>
      <c r="F1" s="7"/>
      <c r="G1" s="7"/>
      <c r="H1" s="8"/>
      <c r="I1" s="5"/>
    </row>
    <row r="2" spans="1:9" x14ac:dyDescent="0.2">
      <c r="A2" s="5"/>
      <c r="B2" s="6"/>
      <c r="C2" s="5"/>
      <c r="D2" s="5"/>
      <c r="E2" s="5"/>
      <c r="F2" s="5"/>
      <c r="G2" s="5"/>
      <c r="H2" s="8"/>
      <c r="I2" s="5"/>
    </row>
    <row r="3" spans="1:9" ht="24" customHeight="1" x14ac:dyDescent="0.25">
      <c r="A3" s="5"/>
      <c r="B3" s="61" t="s">
        <v>15</v>
      </c>
      <c r="C3" s="62"/>
      <c r="D3" s="62"/>
      <c r="E3" s="62"/>
      <c r="F3" s="62"/>
      <c r="G3" s="62"/>
      <c r="H3" s="62"/>
      <c r="I3" s="14"/>
    </row>
    <row r="4" spans="1:9" x14ac:dyDescent="0.2">
      <c r="A4" s="5"/>
      <c r="B4" s="15"/>
      <c r="C4" s="16"/>
      <c r="D4" s="16"/>
      <c r="E4" s="16"/>
      <c r="F4" s="16"/>
      <c r="G4" s="16"/>
      <c r="H4" s="16"/>
      <c r="I4" s="17"/>
    </row>
    <row r="5" spans="1:9" x14ac:dyDescent="0.2">
      <c r="A5" s="5"/>
      <c r="B5" s="63" t="s">
        <v>9</v>
      </c>
      <c r="C5" s="64"/>
      <c r="D5" s="64"/>
      <c r="E5" s="64"/>
      <c r="F5" s="64"/>
      <c r="G5" s="64"/>
      <c r="H5" s="64"/>
      <c r="I5" s="65"/>
    </row>
    <row r="6" spans="1:9" x14ac:dyDescent="0.2">
      <c r="A6" s="5"/>
      <c r="B6" s="18" t="s">
        <v>30</v>
      </c>
      <c r="C6" s="19"/>
      <c r="D6" s="19"/>
      <c r="E6" s="19"/>
      <c r="F6" s="19"/>
      <c r="G6" s="19"/>
      <c r="H6" s="19"/>
      <c r="I6" s="20"/>
    </row>
    <row r="7" spans="1:9" x14ac:dyDescent="0.2">
      <c r="A7" s="5"/>
      <c r="B7" s="18" t="s">
        <v>57</v>
      </c>
      <c r="C7" s="19"/>
      <c r="D7" s="19"/>
      <c r="E7" s="19"/>
      <c r="F7" s="19"/>
      <c r="G7" s="19"/>
      <c r="H7" s="19"/>
      <c r="I7" s="20"/>
    </row>
    <row r="8" spans="1:9" x14ac:dyDescent="0.2">
      <c r="A8" s="5"/>
      <c r="B8" s="18"/>
      <c r="C8" s="19"/>
      <c r="D8" s="19"/>
      <c r="E8" s="19"/>
      <c r="F8" s="19"/>
      <c r="G8" s="19"/>
      <c r="H8" s="19"/>
      <c r="I8" s="20"/>
    </row>
    <row r="9" spans="1:9" x14ac:dyDescent="0.2">
      <c r="A9" s="5"/>
      <c r="B9" s="18" t="s">
        <v>31</v>
      </c>
      <c r="C9" s="19"/>
      <c r="D9" s="19"/>
      <c r="E9" s="19"/>
      <c r="F9" s="19"/>
      <c r="G9" s="19"/>
      <c r="H9" s="19"/>
      <c r="I9" s="20"/>
    </row>
    <row r="10" spans="1:9" x14ac:dyDescent="0.2">
      <c r="A10" s="5"/>
      <c r="B10" s="18" t="s">
        <v>58</v>
      </c>
      <c r="C10" s="19"/>
      <c r="D10" s="19"/>
      <c r="E10" s="19"/>
      <c r="F10" s="19"/>
      <c r="G10" s="19"/>
      <c r="H10" s="19"/>
      <c r="I10" s="20"/>
    </row>
    <row r="11" spans="1:9" x14ac:dyDescent="0.2">
      <c r="A11" s="5"/>
      <c r="B11" s="18" t="s">
        <v>59</v>
      </c>
      <c r="C11" s="19"/>
      <c r="D11" s="19"/>
      <c r="E11" s="19"/>
      <c r="F11" s="19"/>
      <c r="G11" s="19"/>
      <c r="H11" s="19"/>
      <c r="I11" s="20"/>
    </row>
    <row r="12" spans="1:9" x14ac:dyDescent="0.2">
      <c r="A12" s="5"/>
      <c r="B12" s="18"/>
      <c r="C12" s="19"/>
      <c r="D12" s="19"/>
      <c r="E12" s="19"/>
      <c r="F12" s="19"/>
      <c r="G12" s="19"/>
      <c r="H12" s="19"/>
      <c r="I12" s="20"/>
    </row>
    <row r="13" spans="1:9" x14ac:dyDescent="0.2">
      <c r="A13" s="5"/>
      <c r="B13" s="18" t="s">
        <v>27</v>
      </c>
      <c r="C13" s="19"/>
      <c r="D13" s="19"/>
      <c r="E13" s="19"/>
      <c r="F13" s="19"/>
      <c r="G13" s="19"/>
      <c r="H13" s="19"/>
      <c r="I13" s="20"/>
    </row>
    <row r="14" spans="1:9" x14ac:dyDescent="0.2">
      <c r="A14" s="5"/>
      <c r="B14" s="18" t="s">
        <v>28</v>
      </c>
      <c r="C14" s="19"/>
      <c r="D14" s="19"/>
      <c r="E14" s="19"/>
      <c r="F14" s="19"/>
      <c r="G14" s="19"/>
      <c r="H14" s="19"/>
      <c r="I14" s="20"/>
    </row>
    <row r="15" spans="1:9" x14ac:dyDescent="0.2">
      <c r="A15" s="5"/>
      <c r="B15" s="18" t="s">
        <v>29</v>
      </c>
      <c r="C15" s="19"/>
      <c r="D15" s="19"/>
      <c r="E15" s="19"/>
      <c r="F15" s="19"/>
      <c r="G15" s="19"/>
      <c r="H15" s="19"/>
      <c r="I15" s="20"/>
    </row>
    <row r="16" spans="1:9" x14ac:dyDescent="0.2">
      <c r="A16" s="5"/>
      <c r="B16" s="57" t="s">
        <v>60</v>
      </c>
      <c r="C16" s="40"/>
      <c r="D16" s="40"/>
      <c r="E16" s="22"/>
      <c r="F16" s="22"/>
      <c r="G16" s="22"/>
      <c r="H16" s="22"/>
      <c r="I16" s="17"/>
    </row>
    <row r="17" spans="1:9" ht="21.75" customHeight="1" x14ac:dyDescent="0.2">
      <c r="A17" s="5"/>
      <c r="B17" s="21"/>
      <c r="C17" s="58" t="s">
        <v>5</v>
      </c>
      <c r="D17" s="59"/>
      <c r="E17" s="59"/>
      <c r="F17" s="59"/>
      <c r="G17" s="22"/>
      <c r="H17" s="22"/>
      <c r="I17" s="17"/>
    </row>
    <row r="18" spans="1:9" x14ac:dyDescent="0.2">
      <c r="A18" s="5"/>
      <c r="B18" s="24"/>
      <c r="C18" s="25">
        <v>1</v>
      </c>
      <c r="D18" s="25">
        <v>2</v>
      </c>
      <c r="E18" s="25">
        <v>3</v>
      </c>
      <c r="F18" s="25">
        <v>4</v>
      </c>
      <c r="G18" s="25" t="s">
        <v>32</v>
      </c>
      <c r="H18" s="25" t="s">
        <v>1</v>
      </c>
      <c r="I18" s="17"/>
    </row>
    <row r="19" spans="1:9" x14ac:dyDescent="0.2">
      <c r="A19" s="5"/>
      <c r="B19" s="37" t="s">
        <v>10</v>
      </c>
      <c r="C19" s="55">
        <v>3</v>
      </c>
      <c r="D19" s="55">
        <v>4</v>
      </c>
      <c r="E19" s="55">
        <v>5</v>
      </c>
      <c r="F19" s="55">
        <v>6</v>
      </c>
      <c r="G19" s="28"/>
      <c r="H19" s="28"/>
      <c r="I19" s="17"/>
    </row>
    <row r="20" spans="1:9" x14ac:dyDescent="0.2">
      <c r="A20" s="5"/>
      <c r="B20" s="26" t="s">
        <v>0</v>
      </c>
      <c r="C20" s="29">
        <f>1/(1+0.01*C19)^C18</f>
        <v>0.970873786407767</v>
      </c>
      <c r="D20" s="29">
        <f>1/(1+0.01*D19)^D18</f>
        <v>0.92455621301775137</v>
      </c>
      <c r="E20" s="29">
        <f>1/(1+0.01*E19)^E18</f>
        <v>0.86383759853147601</v>
      </c>
      <c r="F20" s="29">
        <f>1/(1+0.01*F19)^F18</f>
        <v>0.79209366323802044</v>
      </c>
      <c r="G20" s="28"/>
      <c r="H20" s="28"/>
      <c r="I20" s="17"/>
    </row>
    <row r="21" spans="1:9" x14ac:dyDescent="0.2">
      <c r="A21" s="5"/>
      <c r="B21" s="26"/>
      <c r="C21" s="28"/>
      <c r="D21" s="28"/>
      <c r="E21" s="28"/>
      <c r="F21" s="28"/>
      <c r="G21" s="28"/>
      <c r="H21" s="28"/>
      <c r="I21" s="17"/>
    </row>
    <row r="22" spans="1:9" x14ac:dyDescent="0.2">
      <c r="A22" s="5"/>
      <c r="B22" s="37" t="s">
        <v>11</v>
      </c>
      <c r="C22" s="38" t="s">
        <v>12</v>
      </c>
      <c r="D22" s="56">
        <v>8</v>
      </c>
      <c r="E22" s="28"/>
      <c r="F22" s="28"/>
      <c r="G22" s="28"/>
      <c r="H22" s="28"/>
      <c r="I22" s="17"/>
    </row>
    <row r="23" spans="1:9" ht="15.75" x14ac:dyDescent="0.3">
      <c r="A23" s="5"/>
      <c r="B23" s="26" t="s">
        <v>2</v>
      </c>
      <c r="C23" s="30">
        <f>$D$22*10</f>
        <v>80</v>
      </c>
      <c r="D23" s="30">
        <f>1000+$C$23</f>
        <v>1080</v>
      </c>
      <c r="E23" s="30"/>
      <c r="F23" s="30"/>
      <c r="G23" s="28"/>
      <c r="H23" s="28"/>
      <c r="I23" s="17"/>
    </row>
    <row r="24" spans="1:9" ht="15.75" x14ac:dyDescent="0.3">
      <c r="A24" s="5"/>
      <c r="B24" s="26" t="s">
        <v>3</v>
      </c>
      <c r="C24" s="28">
        <f>C23*C$20</f>
        <v>77.669902912621353</v>
      </c>
      <c r="D24" s="28">
        <f>D23*D$20</f>
        <v>998.52071005917151</v>
      </c>
      <c r="E24" s="30"/>
      <c r="F24" s="30"/>
      <c r="G24" s="12">
        <f>SUM(C24:F24)</f>
        <v>1076.1906129717929</v>
      </c>
      <c r="H24" s="13">
        <f>IRR(C38:G38)</f>
        <v>3.9625699989781049E-2</v>
      </c>
      <c r="I24" s="17"/>
    </row>
    <row r="25" spans="1:9" x14ac:dyDescent="0.2">
      <c r="A25" s="5"/>
      <c r="B25" s="26"/>
      <c r="C25" s="30"/>
      <c r="D25" s="30"/>
      <c r="E25" s="30"/>
      <c r="F25" s="30"/>
      <c r="G25" s="31"/>
      <c r="H25" s="16"/>
      <c r="I25" s="17"/>
    </row>
    <row r="26" spans="1:9" x14ac:dyDescent="0.2">
      <c r="A26" s="5"/>
      <c r="B26" s="37" t="s">
        <v>13</v>
      </c>
      <c r="C26" s="39" t="s">
        <v>12</v>
      </c>
      <c r="D26" s="56">
        <v>5</v>
      </c>
      <c r="E26" s="30"/>
      <c r="F26" s="30"/>
      <c r="G26" s="31"/>
      <c r="H26" s="16"/>
      <c r="I26" s="17"/>
    </row>
    <row r="27" spans="1:9" ht="15.75" x14ac:dyDescent="0.3">
      <c r="A27" s="5"/>
      <c r="B27" s="26" t="s">
        <v>2</v>
      </c>
      <c r="C27" s="30">
        <f>$D$26*10</f>
        <v>50</v>
      </c>
      <c r="D27" s="30">
        <f>$C$27</f>
        <v>50</v>
      </c>
      <c r="E27" s="30">
        <f>1000+$D$27</f>
        <v>1050</v>
      </c>
      <c r="F27" s="30"/>
      <c r="G27" s="31"/>
      <c r="H27" s="16"/>
      <c r="I27" s="17"/>
    </row>
    <row r="28" spans="1:9" ht="15.75" x14ac:dyDescent="0.3">
      <c r="A28" s="5"/>
      <c r="B28" s="26" t="s">
        <v>3</v>
      </c>
      <c r="C28" s="28">
        <f>C27*C$20</f>
        <v>48.543689320388353</v>
      </c>
      <c r="D28" s="28">
        <f>D27*D$20</f>
        <v>46.227810650887569</v>
      </c>
      <c r="E28" s="28">
        <f>E27*E$20</f>
        <v>907.02947845804977</v>
      </c>
      <c r="F28" s="28"/>
      <c r="G28" s="12">
        <f>SUM(C28:F28)</f>
        <v>1001.8009784293257</v>
      </c>
      <c r="H28" s="13">
        <f>IRR(C39:G39)</f>
        <v>4.9339483650205018E-2</v>
      </c>
      <c r="I28" s="17"/>
    </row>
    <row r="29" spans="1:9" x14ac:dyDescent="0.2">
      <c r="A29" s="5"/>
      <c r="B29" s="26"/>
      <c r="C29" s="30"/>
      <c r="D29" s="30"/>
      <c r="E29" s="30"/>
      <c r="F29" s="30"/>
      <c r="G29" s="31"/>
      <c r="H29" s="32"/>
      <c r="I29" s="17"/>
    </row>
    <row r="30" spans="1:9" x14ac:dyDescent="0.2">
      <c r="A30" s="5"/>
      <c r="B30" s="37" t="s">
        <v>14</v>
      </c>
      <c r="C30" s="30" t="s">
        <v>12</v>
      </c>
      <c r="D30" s="56">
        <v>7</v>
      </c>
      <c r="E30" s="30"/>
      <c r="F30" s="30"/>
      <c r="G30" s="31"/>
      <c r="H30" s="32"/>
      <c r="I30" s="17"/>
    </row>
    <row r="31" spans="1:9" ht="15.75" x14ac:dyDescent="0.3">
      <c r="A31" s="5"/>
      <c r="B31" s="26" t="s">
        <v>2</v>
      </c>
      <c r="C31" s="30">
        <f>$D$30*10</f>
        <v>70</v>
      </c>
      <c r="D31" s="30">
        <f>$C$31</f>
        <v>70</v>
      </c>
      <c r="E31" s="30">
        <f>$D$31</f>
        <v>70</v>
      </c>
      <c r="F31" s="30">
        <f>1000+$E$31</f>
        <v>1070</v>
      </c>
      <c r="G31" s="31"/>
      <c r="H31" s="32"/>
      <c r="I31" s="17"/>
    </row>
    <row r="32" spans="1:9" ht="15.75" x14ac:dyDescent="0.3">
      <c r="A32" s="5"/>
      <c r="B32" s="26" t="s">
        <v>3</v>
      </c>
      <c r="C32" s="28">
        <f>C31*C$20</f>
        <v>67.961165048543691</v>
      </c>
      <c r="D32" s="28">
        <f>D31*D$20</f>
        <v>64.718934911242599</v>
      </c>
      <c r="E32" s="28">
        <f>E31*E$20</f>
        <v>60.468631897203323</v>
      </c>
      <c r="F32" s="28">
        <f>F31*F$20</f>
        <v>847.5402196646819</v>
      </c>
      <c r="G32" s="12">
        <f>SUM(C32:F32)</f>
        <v>1040.6889515216715</v>
      </c>
      <c r="H32" s="13">
        <f>IRR(C40:G40)</f>
        <v>5.8303108149949656E-2</v>
      </c>
      <c r="I32" s="17"/>
    </row>
    <row r="33" spans="1:9" x14ac:dyDescent="0.2">
      <c r="A33" s="5"/>
      <c r="B33" s="27"/>
      <c r="C33" s="33"/>
      <c r="D33" s="33"/>
      <c r="E33" s="33"/>
      <c r="F33" s="33"/>
      <c r="G33" s="34"/>
      <c r="H33" s="35"/>
      <c r="I33" s="36"/>
    </row>
    <row r="34" spans="1:9" hidden="1" x14ac:dyDescent="0.2">
      <c r="A34" s="5"/>
      <c r="B34" s="1"/>
      <c r="C34" s="1"/>
      <c r="D34" s="1"/>
      <c r="E34" s="1"/>
      <c r="F34" s="1"/>
      <c r="G34" s="9"/>
      <c r="H34" s="9"/>
      <c r="I34" s="10"/>
    </row>
    <row r="35" spans="1:9" hidden="1" x14ac:dyDescent="0.2">
      <c r="A35" s="5"/>
      <c r="B35" s="2" t="s">
        <v>4</v>
      </c>
      <c r="C35" s="2"/>
      <c r="D35" s="2"/>
      <c r="E35" s="2"/>
      <c r="F35" s="2"/>
      <c r="G35" s="11"/>
      <c r="H35" s="9"/>
      <c r="I35" s="10"/>
    </row>
    <row r="36" spans="1:9" hidden="1" x14ac:dyDescent="0.2">
      <c r="A36" s="5"/>
      <c r="B36" s="2"/>
      <c r="C36" s="60" t="s">
        <v>5</v>
      </c>
      <c r="D36" s="60"/>
      <c r="E36" s="60"/>
      <c r="F36" s="60"/>
      <c r="G36" s="60"/>
      <c r="H36" s="1"/>
      <c r="I36"/>
    </row>
    <row r="37" spans="1:9" hidden="1" x14ac:dyDescent="0.2">
      <c r="A37" s="5"/>
      <c r="B37" s="2"/>
      <c r="C37" s="4">
        <v>0</v>
      </c>
      <c r="D37" s="4">
        <v>1</v>
      </c>
      <c r="E37" s="4">
        <v>2</v>
      </c>
      <c r="F37" s="4">
        <v>3</v>
      </c>
      <c r="G37" s="4">
        <v>4</v>
      </c>
      <c r="H37" s="1"/>
      <c r="I37"/>
    </row>
    <row r="38" spans="1:9" hidden="1" x14ac:dyDescent="0.2">
      <c r="A38" s="5"/>
      <c r="B38" s="2" t="s">
        <v>6</v>
      </c>
      <c r="C38" s="2">
        <f>-G24</f>
        <v>-1076.1906129717929</v>
      </c>
      <c r="D38" s="3">
        <f>C23</f>
        <v>80</v>
      </c>
      <c r="E38" s="3">
        <f>D23</f>
        <v>1080</v>
      </c>
      <c r="F38" s="3">
        <f>E23</f>
        <v>0</v>
      </c>
      <c r="G38" s="3">
        <f>F23</f>
        <v>0</v>
      </c>
      <c r="H38" s="1"/>
      <c r="I38"/>
    </row>
    <row r="39" spans="1:9" hidden="1" x14ac:dyDescent="0.2">
      <c r="A39" s="5"/>
      <c r="B39" s="2" t="s">
        <v>7</v>
      </c>
      <c r="C39" s="2">
        <f>-G28</f>
        <v>-1001.8009784293257</v>
      </c>
      <c r="D39" s="3">
        <f>C27</f>
        <v>50</v>
      </c>
      <c r="E39" s="3">
        <f>D27</f>
        <v>50</v>
      </c>
      <c r="F39" s="3">
        <f>E27</f>
        <v>1050</v>
      </c>
      <c r="G39" s="3">
        <f>F27</f>
        <v>0</v>
      </c>
      <c r="H39" s="1"/>
      <c r="I39"/>
    </row>
    <row r="40" spans="1:9" hidden="1" x14ac:dyDescent="0.2">
      <c r="A40" s="5"/>
      <c r="B40" s="2" t="s">
        <v>8</v>
      </c>
      <c r="C40" s="2">
        <f>-G32</f>
        <v>-1040.6889515216715</v>
      </c>
      <c r="D40" s="3">
        <f>C31</f>
        <v>70</v>
      </c>
      <c r="E40" s="3">
        <f>D31</f>
        <v>70</v>
      </c>
      <c r="F40" s="3">
        <f>E31</f>
        <v>70</v>
      </c>
      <c r="G40" s="3">
        <f>F31</f>
        <v>1070</v>
      </c>
      <c r="H40" s="1"/>
      <c r="I40"/>
    </row>
    <row r="41" spans="1:9" hidden="1" x14ac:dyDescent="0.2">
      <c r="A41" s="5"/>
      <c r="B41" s="2"/>
      <c r="C41"/>
      <c r="D41"/>
      <c r="E41"/>
      <c r="F41"/>
      <c r="G41"/>
      <c r="H41" s="1"/>
      <c r="I41"/>
    </row>
    <row r="42" spans="1:9" x14ac:dyDescent="0.2">
      <c r="B42" s="52"/>
      <c r="C42" s="52"/>
      <c r="D42" s="53"/>
      <c r="E42" s="53"/>
      <c r="F42" s="53"/>
      <c r="G42" s="53"/>
      <c r="H42" s="54"/>
    </row>
    <row r="43" spans="1:9" x14ac:dyDescent="0.2">
      <c r="B43" s="52"/>
      <c r="C43" s="52"/>
      <c r="D43" s="53"/>
      <c r="E43" s="53"/>
      <c r="F43" s="53"/>
      <c r="G43" s="53"/>
      <c r="H43" s="54"/>
    </row>
    <row r="44" spans="1:9" x14ac:dyDescent="0.2">
      <c r="B44" s="52"/>
      <c r="C44" s="52"/>
      <c r="D44" s="53"/>
      <c r="E44" s="53"/>
      <c r="F44" s="53"/>
      <c r="G44" s="53"/>
      <c r="H44" s="54"/>
    </row>
    <row r="45" spans="1:9" x14ac:dyDescent="0.2">
      <c r="B45" s="52"/>
      <c r="H45" s="54"/>
    </row>
    <row r="46" spans="1:9" x14ac:dyDescent="0.2">
      <c r="B46" s="52"/>
      <c r="C46" s="52"/>
      <c r="D46" s="53"/>
      <c r="E46" s="53"/>
      <c r="F46" s="53"/>
      <c r="G46" s="53"/>
      <c r="H46" s="54"/>
    </row>
    <row r="47" spans="1:9" x14ac:dyDescent="0.2">
      <c r="B47" s="52"/>
      <c r="C47" s="52"/>
      <c r="D47" s="53"/>
      <c r="E47" s="53"/>
      <c r="F47" s="53"/>
      <c r="G47" s="53"/>
      <c r="H47" s="54"/>
    </row>
    <row r="48" spans="1:9" x14ac:dyDescent="0.2">
      <c r="B48" s="52"/>
      <c r="C48" s="52"/>
      <c r="D48" s="53"/>
      <c r="E48" s="53"/>
      <c r="F48" s="53"/>
      <c r="G48" s="53"/>
      <c r="H48" s="54"/>
    </row>
    <row r="49" spans="2:8" x14ac:dyDescent="0.2">
      <c r="B49" s="52"/>
      <c r="H49" s="54"/>
    </row>
  </sheetData>
  <sheetProtection password="DC54" sheet="1" objects="1" scenarios="1" selectLockedCells="1"/>
  <mergeCells count="4">
    <mergeCell ref="C17:F17"/>
    <mergeCell ref="C36:G36"/>
    <mergeCell ref="B3:H3"/>
    <mergeCell ref="B5:I5"/>
  </mergeCells>
  <phoneticPr fontId="1" type="noConversion"/>
  <dataValidations count="2">
    <dataValidation type="decimal" operator="greaterThanOrEqual" allowBlank="1" showInputMessage="1" showErrorMessage="1" sqref="D30 D22 D26 D19:F19">
      <formula1>0</formula1>
    </dataValidation>
    <dataValidation type="decimal" operator="greaterThanOrEqual" allowBlank="1" showErrorMessage="1" promptTitle="Spot rate" prompt="Cannot be negative" sqref="C19">
      <formula1>0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7"/>
  <sheetViews>
    <sheetView showGridLines="0" showRowColHeaders="0" workbookViewId="0"/>
  </sheetViews>
  <sheetFormatPr defaultRowHeight="12.75" x14ac:dyDescent="0.2"/>
  <cols>
    <col min="1" max="1" width="14.5703125" style="41" customWidth="1"/>
    <col min="2" max="5" width="9.140625" style="41"/>
    <col min="6" max="6" width="9.5703125" style="41" customWidth="1"/>
    <col min="7" max="7" width="9.85546875" style="41" customWidth="1"/>
    <col min="8" max="8" width="11.28515625" style="41" customWidth="1"/>
    <col min="9" max="9" width="11.85546875" style="41" customWidth="1"/>
    <col min="10" max="11" width="9.140625" style="41"/>
    <col min="12" max="12" width="4.85546875" style="41" customWidth="1"/>
    <col min="13" max="16384" width="9.140625" style="41"/>
  </cols>
  <sheetData>
    <row r="1" spans="2:13" ht="20.25" customHeight="1" x14ac:dyDescent="0.2"/>
    <row r="2" spans="2:13" ht="15.75" x14ac:dyDescent="0.25">
      <c r="B2" s="42"/>
      <c r="C2" s="66" t="s">
        <v>53</v>
      </c>
      <c r="D2" s="66"/>
      <c r="E2" s="66"/>
      <c r="F2" s="66"/>
      <c r="G2" s="66"/>
      <c r="H2" s="66"/>
      <c r="I2" s="66"/>
      <c r="J2" s="66"/>
      <c r="K2" s="66"/>
      <c r="L2" s="66"/>
      <c r="M2" s="14"/>
    </row>
    <row r="3" spans="2:13" ht="15.75" x14ac:dyDescent="0.25">
      <c r="B3" s="21"/>
      <c r="C3" s="43"/>
      <c r="D3" s="43"/>
      <c r="E3" s="43"/>
      <c r="F3" s="43"/>
      <c r="G3" s="43"/>
      <c r="H3" s="43"/>
      <c r="I3" s="43"/>
      <c r="J3" s="43"/>
      <c r="K3" s="43"/>
      <c r="L3" s="43"/>
      <c r="M3" s="17"/>
    </row>
    <row r="4" spans="2:13" x14ac:dyDescent="0.2">
      <c r="B4" s="21"/>
      <c r="C4" s="44" t="s">
        <v>33</v>
      </c>
      <c r="D4" s="22"/>
      <c r="E4" s="22"/>
      <c r="F4" s="22"/>
      <c r="G4" s="22"/>
      <c r="H4" s="22"/>
      <c r="I4" s="22"/>
      <c r="J4" s="22"/>
      <c r="K4" s="22"/>
      <c r="L4" s="22"/>
      <c r="M4" s="17"/>
    </row>
    <row r="5" spans="2:13" x14ac:dyDescent="0.2">
      <c r="B5" s="21"/>
      <c r="C5" s="44" t="s">
        <v>47</v>
      </c>
      <c r="D5" s="22"/>
      <c r="E5" s="22"/>
      <c r="F5" s="22"/>
      <c r="G5" s="22"/>
      <c r="H5" s="22"/>
      <c r="I5" s="22"/>
      <c r="J5" s="22"/>
      <c r="K5" s="22"/>
      <c r="L5" s="22"/>
      <c r="M5" s="17"/>
    </row>
    <row r="6" spans="2:13" x14ac:dyDescent="0.2">
      <c r="B6" s="21"/>
      <c r="C6" s="44" t="s">
        <v>48</v>
      </c>
      <c r="D6" s="22"/>
      <c r="E6" s="22"/>
      <c r="F6" s="22"/>
      <c r="G6" s="22"/>
      <c r="H6" s="22"/>
      <c r="I6" s="22"/>
      <c r="J6" s="22"/>
      <c r="K6" s="22"/>
      <c r="L6" s="22"/>
      <c r="M6" s="17"/>
    </row>
    <row r="7" spans="2:13" x14ac:dyDescent="0.2">
      <c r="B7" s="21"/>
      <c r="C7" s="44" t="s">
        <v>34</v>
      </c>
      <c r="D7" s="22"/>
      <c r="E7" s="22"/>
      <c r="F7" s="22"/>
      <c r="G7" s="22"/>
      <c r="H7" s="22"/>
      <c r="I7" s="22"/>
      <c r="J7" s="22"/>
      <c r="K7" s="22"/>
      <c r="L7" s="22"/>
      <c r="M7" s="17"/>
    </row>
    <row r="8" spans="2:13" x14ac:dyDescent="0.2">
      <c r="B8" s="21"/>
      <c r="C8" s="44"/>
      <c r="D8" s="22"/>
      <c r="E8" s="22"/>
      <c r="F8" s="22"/>
      <c r="G8" s="22"/>
      <c r="H8" s="22"/>
      <c r="I8" s="22"/>
      <c r="J8" s="22"/>
      <c r="K8" s="22"/>
      <c r="L8" s="22"/>
      <c r="M8" s="17"/>
    </row>
    <row r="9" spans="2:13" x14ac:dyDescent="0.2">
      <c r="B9" s="21"/>
      <c r="C9" s="44" t="s">
        <v>35</v>
      </c>
      <c r="D9" s="22"/>
      <c r="E9" s="22"/>
      <c r="F9" s="22"/>
      <c r="G9" s="22"/>
      <c r="H9" s="22"/>
      <c r="I9" s="22"/>
      <c r="J9" s="22"/>
      <c r="K9" s="22"/>
      <c r="L9" s="22"/>
      <c r="M9" s="17"/>
    </row>
    <row r="10" spans="2:13" ht="15.75" x14ac:dyDescent="0.3">
      <c r="B10" s="21"/>
      <c r="C10" s="44" t="s">
        <v>61</v>
      </c>
      <c r="D10" s="22"/>
      <c r="E10" s="22"/>
      <c r="F10" s="22"/>
      <c r="G10" s="22"/>
      <c r="H10" s="22"/>
      <c r="I10" s="22"/>
      <c r="J10" s="22"/>
      <c r="K10" s="22"/>
      <c r="L10" s="22"/>
      <c r="M10" s="17"/>
    </row>
    <row r="11" spans="2:13" x14ac:dyDescent="0.2">
      <c r="B11" s="21"/>
      <c r="C11" s="44" t="s">
        <v>36</v>
      </c>
      <c r="D11" s="22"/>
      <c r="E11" s="22"/>
      <c r="F11" s="22"/>
      <c r="G11" s="22"/>
      <c r="H11" s="22"/>
      <c r="I11" s="22"/>
      <c r="J11" s="22"/>
      <c r="K11" s="22"/>
      <c r="L11" s="22"/>
      <c r="M11" s="17"/>
    </row>
    <row r="12" spans="2:13" x14ac:dyDescent="0.2">
      <c r="B12" s="21"/>
      <c r="C12" s="44"/>
      <c r="D12" s="22"/>
      <c r="E12" s="22"/>
      <c r="F12" s="22"/>
      <c r="G12" s="22"/>
      <c r="H12" s="22"/>
      <c r="I12" s="22"/>
      <c r="J12" s="22"/>
      <c r="K12" s="22"/>
      <c r="L12" s="22"/>
      <c r="M12" s="17"/>
    </row>
    <row r="13" spans="2:13" ht="15.75" x14ac:dyDescent="0.3">
      <c r="B13" s="21"/>
      <c r="C13" s="44" t="s">
        <v>37</v>
      </c>
      <c r="D13" s="22"/>
      <c r="E13" s="22"/>
      <c r="F13" s="22"/>
      <c r="G13" s="22"/>
      <c r="H13" s="22"/>
      <c r="I13" s="22"/>
      <c r="J13" s="22"/>
      <c r="K13" s="22"/>
      <c r="L13" s="22"/>
      <c r="M13" s="17"/>
    </row>
    <row r="14" spans="2:13" x14ac:dyDescent="0.2">
      <c r="B14" s="21"/>
      <c r="C14" s="44" t="s">
        <v>38</v>
      </c>
      <c r="D14" s="22"/>
      <c r="E14" s="22"/>
      <c r="F14" s="22"/>
      <c r="G14" s="22"/>
      <c r="H14" s="22"/>
      <c r="I14" s="22"/>
      <c r="J14" s="22"/>
      <c r="K14" s="22"/>
      <c r="L14" s="22"/>
      <c r="M14" s="17"/>
    </row>
    <row r="15" spans="2:13" ht="15.75" x14ac:dyDescent="0.3">
      <c r="B15" s="21"/>
      <c r="C15" s="44"/>
      <c r="D15" s="44" t="s">
        <v>62</v>
      </c>
      <c r="E15" s="22"/>
      <c r="F15" s="22"/>
      <c r="G15" s="22"/>
      <c r="H15" s="22"/>
      <c r="I15" s="22"/>
      <c r="J15" s="22"/>
      <c r="K15" s="22"/>
      <c r="L15" s="22"/>
      <c r="M15" s="17"/>
    </row>
    <row r="16" spans="2:13" x14ac:dyDescent="0.2">
      <c r="B16" s="21"/>
      <c r="C16" s="44" t="s">
        <v>39</v>
      </c>
      <c r="D16" s="22"/>
      <c r="E16" s="22"/>
      <c r="F16" s="22"/>
      <c r="G16" s="22"/>
      <c r="H16" s="22"/>
      <c r="I16" s="22"/>
      <c r="J16" s="22"/>
      <c r="K16" s="22"/>
      <c r="L16" s="22"/>
      <c r="M16" s="17"/>
    </row>
    <row r="17" spans="2:13" ht="14.25" x14ac:dyDescent="0.2">
      <c r="B17" s="21"/>
      <c r="C17" s="44" t="s">
        <v>40</v>
      </c>
      <c r="D17" s="22"/>
      <c r="E17" s="22"/>
      <c r="F17" s="22"/>
      <c r="G17" s="22"/>
      <c r="H17" s="22"/>
      <c r="I17" s="22"/>
      <c r="J17" s="22"/>
      <c r="K17" s="22"/>
      <c r="L17" s="22"/>
      <c r="M17" s="17"/>
    </row>
    <row r="18" spans="2:13" x14ac:dyDescent="0.2">
      <c r="B18" s="21"/>
      <c r="C18" s="44" t="s">
        <v>41</v>
      </c>
      <c r="D18" s="22"/>
      <c r="E18" s="22"/>
      <c r="F18" s="22"/>
      <c r="G18" s="22"/>
      <c r="H18" s="22"/>
      <c r="I18" s="22"/>
      <c r="J18" s="22"/>
      <c r="K18" s="22"/>
      <c r="L18" s="22"/>
      <c r="M18" s="17"/>
    </row>
    <row r="19" spans="2:13" x14ac:dyDescent="0.2">
      <c r="B19" s="21"/>
      <c r="C19" s="44" t="s">
        <v>42</v>
      </c>
      <c r="D19" s="22"/>
      <c r="E19" s="22"/>
      <c r="F19" s="22"/>
      <c r="G19" s="22"/>
      <c r="H19" s="22"/>
      <c r="I19" s="22"/>
      <c r="J19" s="22"/>
      <c r="K19" s="22"/>
      <c r="L19" s="22"/>
      <c r="M19" s="17"/>
    </row>
    <row r="20" spans="2:13" x14ac:dyDescent="0.2">
      <c r="B20" s="21"/>
      <c r="C20" s="44"/>
      <c r="D20" s="22"/>
      <c r="E20" s="22"/>
      <c r="F20" s="22"/>
      <c r="G20" s="22"/>
      <c r="H20" s="22"/>
      <c r="I20" s="22"/>
      <c r="J20" s="22"/>
      <c r="K20" s="22"/>
      <c r="L20" s="22"/>
      <c r="M20" s="17"/>
    </row>
    <row r="21" spans="2:13" x14ac:dyDescent="0.2">
      <c r="B21" s="21"/>
      <c r="C21" s="44" t="s">
        <v>43</v>
      </c>
      <c r="D21" s="22"/>
      <c r="E21" s="22"/>
      <c r="F21" s="22"/>
      <c r="G21" s="22"/>
      <c r="H21" s="22"/>
      <c r="I21" s="22"/>
      <c r="J21" s="22"/>
      <c r="K21" s="22"/>
      <c r="L21" s="22"/>
      <c r="M21" s="17"/>
    </row>
    <row r="22" spans="2:13" x14ac:dyDescent="0.2">
      <c r="B22" s="21"/>
      <c r="C22" s="44" t="s">
        <v>44</v>
      </c>
      <c r="D22" s="22"/>
      <c r="E22" s="22"/>
      <c r="F22" s="22"/>
      <c r="G22" s="22"/>
      <c r="H22" s="22"/>
      <c r="I22" s="22"/>
      <c r="J22" s="22"/>
      <c r="K22" s="22"/>
      <c r="L22" s="22"/>
      <c r="M22" s="17"/>
    </row>
    <row r="23" spans="2:13" x14ac:dyDescent="0.2">
      <c r="B23" s="21"/>
      <c r="C23" s="44" t="s">
        <v>45</v>
      </c>
      <c r="D23" s="22"/>
      <c r="E23" s="22"/>
      <c r="F23" s="22"/>
      <c r="G23" s="22"/>
      <c r="H23" s="22"/>
      <c r="I23" s="22"/>
      <c r="J23" s="22"/>
      <c r="K23" s="22"/>
      <c r="L23" s="22"/>
      <c r="M23" s="17"/>
    </row>
    <row r="24" spans="2:13" x14ac:dyDescent="0.2">
      <c r="B24" s="21"/>
      <c r="C24" s="44" t="s">
        <v>49</v>
      </c>
      <c r="D24" s="22"/>
      <c r="E24" s="22"/>
      <c r="F24" s="22"/>
      <c r="G24" s="22"/>
      <c r="H24" s="22"/>
      <c r="I24" s="22"/>
      <c r="J24" s="22"/>
      <c r="K24" s="22"/>
      <c r="L24" s="22"/>
      <c r="M24" s="17"/>
    </row>
    <row r="25" spans="2:13" x14ac:dyDescent="0.2">
      <c r="B25" s="21"/>
      <c r="C25" s="44" t="s">
        <v>54</v>
      </c>
      <c r="D25" s="22"/>
      <c r="E25" s="22"/>
      <c r="F25" s="22"/>
      <c r="G25" s="22"/>
      <c r="H25" s="22"/>
      <c r="I25" s="22"/>
      <c r="J25" s="22"/>
      <c r="K25" s="22"/>
      <c r="L25" s="22"/>
      <c r="M25" s="17"/>
    </row>
    <row r="26" spans="2:13" x14ac:dyDescent="0.2">
      <c r="B26" s="21"/>
      <c r="C26" s="44" t="s">
        <v>50</v>
      </c>
      <c r="D26" s="22"/>
      <c r="E26" s="22"/>
      <c r="F26" s="22"/>
      <c r="G26" s="22"/>
      <c r="H26" s="22"/>
      <c r="I26" s="22"/>
      <c r="J26" s="22"/>
      <c r="K26" s="22"/>
      <c r="L26" s="22"/>
      <c r="M26" s="17"/>
    </row>
    <row r="27" spans="2:13" x14ac:dyDescent="0.2">
      <c r="B27" s="21"/>
      <c r="C27" s="44" t="s">
        <v>55</v>
      </c>
      <c r="D27" s="22"/>
      <c r="E27" s="22"/>
      <c r="F27" s="22"/>
      <c r="G27" s="22"/>
      <c r="H27" s="22"/>
      <c r="I27" s="22"/>
      <c r="J27" s="22"/>
      <c r="K27" s="22"/>
      <c r="L27" s="22"/>
      <c r="M27" s="17"/>
    </row>
    <row r="28" spans="2:13" ht="15.75" x14ac:dyDescent="0.3">
      <c r="B28" s="21"/>
      <c r="C28" s="44" t="s">
        <v>51</v>
      </c>
      <c r="D28" s="22"/>
      <c r="E28" s="22"/>
      <c r="F28" s="22"/>
      <c r="G28" s="22"/>
      <c r="H28" s="22"/>
      <c r="I28" s="22"/>
      <c r="J28" s="22"/>
      <c r="K28" s="22"/>
      <c r="L28" s="22"/>
      <c r="M28" s="17"/>
    </row>
    <row r="29" spans="2:13" x14ac:dyDescent="0.2">
      <c r="B29" s="21"/>
      <c r="C29" s="45" t="s">
        <v>56</v>
      </c>
      <c r="D29" s="22"/>
      <c r="E29" s="22"/>
      <c r="F29" s="22"/>
      <c r="G29" s="22"/>
      <c r="H29" s="22"/>
      <c r="I29" s="22"/>
      <c r="J29" s="22"/>
      <c r="K29" s="22"/>
      <c r="L29" s="22"/>
      <c r="M29" s="17"/>
    </row>
    <row r="30" spans="2:13" x14ac:dyDescent="0.2">
      <c r="B30" s="21"/>
      <c r="C30" s="44"/>
      <c r="D30" s="22"/>
      <c r="E30" s="22"/>
      <c r="F30" s="22"/>
      <c r="G30" s="22"/>
      <c r="H30" s="22"/>
      <c r="I30" s="22"/>
      <c r="J30" s="22"/>
      <c r="K30" s="22"/>
      <c r="L30" s="22"/>
      <c r="M30" s="17"/>
    </row>
    <row r="31" spans="2:13" x14ac:dyDescent="0.2">
      <c r="B31" s="21"/>
      <c r="C31" s="44" t="s">
        <v>46</v>
      </c>
      <c r="D31" s="22"/>
      <c r="E31" s="22"/>
      <c r="F31" s="22"/>
      <c r="G31" s="22"/>
      <c r="H31" s="22"/>
      <c r="I31" s="22"/>
      <c r="J31" s="22"/>
      <c r="K31" s="22"/>
      <c r="L31" s="22"/>
      <c r="M31" s="17"/>
    </row>
    <row r="32" spans="2:13" x14ac:dyDescent="0.2">
      <c r="B32" s="21"/>
      <c r="C32" s="44" t="s">
        <v>25</v>
      </c>
      <c r="D32" s="22"/>
      <c r="E32" s="22"/>
      <c r="F32" s="22"/>
      <c r="G32" s="22"/>
      <c r="H32" s="22"/>
      <c r="I32" s="22"/>
      <c r="J32" s="22"/>
      <c r="K32" s="22"/>
      <c r="L32" s="22"/>
      <c r="M32" s="17"/>
    </row>
    <row r="33" spans="2:13" x14ac:dyDescent="0.2">
      <c r="B33" s="21"/>
      <c r="C33" s="44" t="s">
        <v>26</v>
      </c>
      <c r="D33" s="22"/>
      <c r="E33" s="22"/>
      <c r="F33" s="22"/>
      <c r="G33" s="22"/>
      <c r="H33" s="22"/>
      <c r="I33" s="22"/>
      <c r="J33" s="22"/>
      <c r="K33" s="22"/>
      <c r="L33" s="22"/>
      <c r="M33" s="17"/>
    </row>
    <row r="34" spans="2:13" x14ac:dyDescent="0.2">
      <c r="B34" s="21"/>
      <c r="C34" s="44" t="s">
        <v>52</v>
      </c>
      <c r="D34" s="22"/>
      <c r="E34" s="22"/>
      <c r="F34" s="22"/>
      <c r="G34" s="22"/>
      <c r="H34" s="22"/>
      <c r="I34" s="22"/>
      <c r="J34" s="22"/>
      <c r="K34" s="22"/>
      <c r="L34" s="22"/>
      <c r="M34" s="17"/>
    </row>
    <row r="35" spans="2:13" x14ac:dyDescent="0.2">
      <c r="B35" s="21"/>
      <c r="C35" s="44"/>
      <c r="D35" s="22"/>
      <c r="E35" s="22"/>
      <c r="F35" s="22"/>
      <c r="G35" s="22"/>
      <c r="H35" s="22"/>
      <c r="I35" s="22"/>
      <c r="J35" s="22"/>
      <c r="K35" s="22"/>
      <c r="L35" s="22"/>
      <c r="M35" s="17"/>
    </row>
    <row r="36" spans="2:13" x14ac:dyDescent="0.2">
      <c r="B36" s="21"/>
      <c r="C36" s="22"/>
      <c r="D36" s="22"/>
      <c r="E36" s="25" t="s">
        <v>16</v>
      </c>
      <c r="F36" s="25" t="s">
        <v>21</v>
      </c>
      <c r="G36" s="25" t="s">
        <v>23</v>
      </c>
      <c r="H36" s="25" t="s">
        <v>17</v>
      </c>
      <c r="I36" s="25" t="s">
        <v>20</v>
      </c>
      <c r="J36" s="22"/>
      <c r="K36" s="22"/>
      <c r="L36" s="22"/>
      <c r="M36" s="17"/>
    </row>
    <row r="37" spans="2:13" x14ac:dyDescent="0.2">
      <c r="B37" s="21"/>
      <c r="C37" s="22"/>
      <c r="D37" s="22"/>
      <c r="E37" s="25" t="s">
        <v>18</v>
      </c>
      <c r="F37" s="25" t="s">
        <v>22</v>
      </c>
      <c r="G37" s="25" t="s">
        <v>24</v>
      </c>
      <c r="H37" s="25" t="s">
        <v>19</v>
      </c>
      <c r="I37" s="25" t="s">
        <v>19</v>
      </c>
      <c r="J37" s="22"/>
      <c r="K37" s="22"/>
      <c r="L37" s="22"/>
      <c r="M37" s="17"/>
    </row>
    <row r="38" spans="2:13" x14ac:dyDescent="0.2">
      <c r="B38" s="21"/>
      <c r="C38" s="22"/>
      <c r="D38" s="22"/>
      <c r="E38" s="23">
        <v>1</v>
      </c>
      <c r="F38" s="51">
        <f>1000/(1+0.01*H38)^E38</f>
        <v>998.60195725983613</v>
      </c>
      <c r="G38" s="46">
        <f>F38/1000</f>
        <v>0.99860195725983614</v>
      </c>
      <c r="H38" s="23">
        <v>0.14000000000000001</v>
      </c>
      <c r="I38" s="23"/>
      <c r="J38" s="22"/>
      <c r="K38" s="22"/>
      <c r="L38" s="22"/>
      <c r="M38" s="17"/>
    </row>
    <row r="39" spans="2:13" x14ac:dyDescent="0.2">
      <c r="B39" s="21"/>
      <c r="C39" s="22"/>
      <c r="D39" s="22"/>
      <c r="E39" s="23">
        <v>2</v>
      </c>
      <c r="F39" s="51">
        <f t="shared" ref="F39:F66" si="0">1000/(1+0.01*H39)^E39</f>
        <v>995.21722486941155</v>
      </c>
      <c r="G39" s="46">
        <f t="shared" ref="G39:G66" si="1">F39/1000</f>
        <v>0.99521722486941155</v>
      </c>
      <c r="H39" s="23">
        <v>0.24</v>
      </c>
      <c r="I39" s="51">
        <f t="shared" ref="I39:I66" si="2">100*((1+0.01*H39)^E39/(1+0.01*H38)^E38-1)</f>
        <v>0.34009986019571947</v>
      </c>
      <c r="J39" s="22"/>
      <c r="K39" s="22"/>
      <c r="L39" s="22"/>
      <c r="M39" s="17"/>
    </row>
    <row r="40" spans="2:13" x14ac:dyDescent="0.2">
      <c r="B40" s="21"/>
      <c r="C40" s="22"/>
      <c r="D40" s="22"/>
      <c r="E40" s="23">
        <v>3</v>
      </c>
      <c r="F40" s="51">
        <f t="shared" si="0"/>
        <v>989.57307348995892</v>
      </c>
      <c r="G40" s="46">
        <f t="shared" si="1"/>
        <v>0.98957307348995893</v>
      </c>
      <c r="H40" s="23">
        <v>0.35</v>
      </c>
      <c r="I40" s="51">
        <f t="shared" si="2"/>
        <v>0.57036226334929996</v>
      </c>
      <c r="J40" s="22"/>
      <c r="K40" s="22"/>
      <c r="L40" s="22"/>
      <c r="M40" s="17"/>
    </row>
    <row r="41" spans="2:13" x14ac:dyDescent="0.2">
      <c r="B41" s="21"/>
      <c r="C41" s="22"/>
      <c r="D41" s="22"/>
      <c r="E41" s="23">
        <v>4</v>
      </c>
      <c r="F41" s="51">
        <f t="shared" si="0"/>
        <v>979.07794984434145</v>
      </c>
      <c r="G41" s="46">
        <f t="shared" si="1"/>
        <v>0.97907794984434149</v>
      </c>
      <c r="H41" s="23">
        <v>0.53</v>
      </c>
      <c r="I41" s="51">
        <f t="shared" si="2"/>
        <v>1.0719395373255169</v>
      </c>
      <c r="J41" s="22"/>
      <c r="K41" s="22"/>
      <c r="L41" s="22"/>
      <c r="M41" s="17"/>
    </row>
    <row r="42" spans="2:13" x14ac:dyDescent="0.2">
      <c r="B42" s="21"/>
      <c r="C42" s="22"/>
      <c r="D42" s="22"/>
      <c r="E42" s="23">
        <v>5</v>
      </c>
      <c r="F42" s="51">
        <f t="shared" si="0"/>
        <v>960.46584655726292</v>
      </c>
      <c r="G42" s="46">
        <f t="shared" si="1"/>
        <v>0.96046584655726297</v>
      </c>
      <c r="H42" s="23">
        <v>0.81</v>
      </c>
      <c r="I42" s="51">
        <f t="shared" si="2"/>
        <v>1.9378204184763659</v>
      </c>
      <c r="J42" s="22"/>
      <c r="K42" s="22"/>
      <c r="L42" s="22"/>
      <c r="M42" s="17"/>
    </row>
    <row r="43" spans="2:13" x14ac:dyDescent="0.2">
      <c r="B43" s="21"/>
      <c r="C43" s="22"/>
      <c r="D43" s="22"/>
      <c r="E43" s="23">
        <v>6</v>
      </c>
      <c r="F43" s="51">
        <f t="shared" si="0"/>
        <v>934.80269667894686</v>
      </c>
      <c r="G43" s="46">
        <f t="shared" si="1"/>
        <v>0.93480269667894689</v>
      </c>
      <c r="H43" s="23">
        <v>1.1299999999999999</v>
      </c>
      <c r="I43" s="51">
        <f t="shared" si="2"/>
        <v>2.7453012244711195</v>
      </c>
      <c r="J43" s="22"/>
      <c r="K43" s="22"/>
      <c r="L43" s="22"/>
      <c r="M43" s="17"/>
    </row>
    <row r="44" spans="2:13" x14ac:dyDescent="0.2">
      <c r="B44" s="21"/>
      <c r="C44" s="22"/>
      <c r="D44" s="22"/>
      <c r="E44" s="23">
        <v>7</v>
      </c>
      <c r="F44" s="51">
        <f t="shared" si="0"/>
        <v>907.89189409584742</v>
      </c>
      <c r="G44" s="46">
        <f t="shared" si="1"/>
        <v>0.90789189409584747</v>
      </c>
      <c r="H44" s="23">
        <v>1.39</v>
      </c>
      <c r="I44" s="51">
        <f t="shared" si="2"/>
        <v>2.9640976814645281</v>
      </c>
      <c r="J44" s="22"/>
      <c r="K44" s="22"/>
      <c r="L44" s="22"/>
      <c r="M44" s="17"/>
    </row>
    <row r="45" spans="2:13" x14ac:dyDescent="0.2">
      <c r="B45" s="21"/>
      <c r="C45" s="22"/>
      <c r="D45" s="22"/>
      <c r="E45" s="23">
        <v>8</v>
      </c>
      <c r="F45" s="51">
        <f t="shared" si="0"/>
        <v>875.90581899201777</v>
      </c>
      <c r="G45" s="46">
        <f t="shared" si="1"/>
        <v>0.8759058189920178</v>
      </c>
      <c r="H45" s="23">
        <v>1.67</v>
      </c>
      <c r="I45" s="51">
        <f t="shared" si="2"/>
        <v>3.6517710477867116</v>
      </c>
      <c r="J45" s="22"/>
      <c r="K45" s="22"/>
      <c r="L45" s="22"/>
      <c r="M45" s="17"/>
    </row>
    <row r="46" spans="2:13" x14ac:dyDescent="0.2">
      <c r="B46" s="21"/>
      <c r="C46" s="22"/>
      <c r="D46" s="22"/>
      <c r="E46" s="23">
        <v>9</v>
      </c>
      <c r="F46" s="51">
        <f t="shared" si="0"/>
        <v>843.42949758495899</v>
      </c>
      <c r="G46" s="46">
        <f t="shared" si="1"/>
        <v>0.843429497584959</v>
      </c>
      <c r="H46" s="23">
        <v>1.91</v>
      </c>
      <c r="I46" s="51">
        <f t="shared" si="2"/>
        <v>3.8505081337622205</v>
      </c>
      <c r="J46" s="22"/>
      <c r="K46" s="22"/>
      <c r="L46" s="22"/>
      <c r="M46" s="17"/>
    </row>
    <row r="47" spans="2:13" x14ac:dyDescent="0.2">
      <c r="B47" s="21"/>
      <c r="C47" s="22"/>
      <c r="D47" s="22"/>
      <c r="E47" s="23">
        <v>10</v>
      </c>
      <c r="F47" s="51">
        <f t="shared" si="0"/>
        <v>809.96579871223105</v>
      </c>
      <c r="G47" s="46">
        <f t="shared" si="1"/>
        <v>0.80996579871223107</v>
      </c>
      <c r="H47" s="23">
        <v>2.13</v>
      </c>
      <c r="I47" s="51">
        <f t="shared" si="2"/>
        <v>4.1314952959658369</v>
      </c>
      <c r="J47" s="22"/>
      <c r="K47" s="22"/>
      <c r="L47" s="22"/>
      <c r="M47" s="17"/>
    </row>
    <row r="48" spans="2:13" x14ac:dyDescent="0.2">
      <c r="B48" s="21"/>
      <c r="C48" s="22"/>
      <c r="D48" s="22"/>
      <c r="E48" s="23">
        <v>11</v>
      </c>
      <c r="F48" s="51">
        <f t="shared" si="0"/>
        <v>776.18864414591542</v>
      </c>
      <c r="G48" s="46">
        <f t="shared" si="1"/>
        <v>0.77618864414591537</v>
      </c>
      <c r="H48" s="23">
        <v>2.33</v>
      </c>
      <c r="I48" s="51">
        <f t="shared" si="2"/>
        <v>4.3516682215162472</v>
      </c>
      <c r="J48" s="22"/>
      <c r="K48" s="22"/>
      <c r="L48" s="22"/>
      <c r="M48" s="17"/>
    </row>
    <row r="49" spans="2:13" x14ac:dyDescent="0.2">
      <c r="B49" s="21"/>
      <c r="C49" s="22"/>
      <c r="D49" s="22"/>
      <c r="E49" s="23">
        <v>12</v>
      </c>
      <c r="F49" s="51">
        <f t="shared" si="0"/>
        <v>742.6859323704989</v>
      </c>
      <c r="G49" s="46">
        <f t="shared" si="1"/>
        <v>0.74268593237049896</v>
      </c>
      <c r="H49" s="23">
        <v>2.5099999999999998</v>
      </c>
      <c r="I49" s="51">
        <f t="shared" si="2"/>
        <v>4.5110201116214554</v>
      </c>
      <c r="J49" s="22"/>
      <c r="K49" s="22"/>
      <c r="L49" s="22"/>
      <c r="M49" s="17"/>
    </row>
    <row r="50" spans="2:13" x14ac:dyDescent="0.2">
      <c r="B50" s="21"/>
      <c r="C50" s="22"/>
      <c r="D50" s="22"/>
      <c r="E50" s="23">
        <v>13</v>
      </c>
      <c r="F50" s="51">
        <f t="shared" si="0"/>
        <v>709.06136111532658</v>
      </c>
      <c r="G50" s="46">
        <f t="shared" si="1"/>
        <v>0.70906136111532658</v>
      </c>
      <c r="H50" s="23">
        <v>2.68</v>
      </c>
      <c r="I50" s="51">
        <f t="shared" si="2"/>
        <v>4.7421243208461084</v>
      </c>
      <c r="J50" s="22"/>
      <c r="K50" s="22"/>
      <c r="L50" s="22"/>
      <c r="M50" s="17"/>
    </row>
    <row r="51" spans="2:13" x14ac:dyDescent="0.2">
      <c r="B51" s="21"/>
      <c r="C51" s="22"/>
      <c r="D51" s="22"/>
      <c r="E51" s="23">
        <v>14</v>
      </c>
      <c r="F51" s="51">
        <f t="shared" si="0"/>
        <v>675.66441768950722</v>
      </c>
      <c r="G51" s="46">
        <f t="shared" si="1"/>
        <v>0.67566441768950725</v>
      </c>
      <c r="H51" s="23">
        <v>2.84</v>
      </c>
      <c r="I51" s="51">
        <f t="shared" si="2"/>
        <v>4.9428299835624134</v>
      </c>
      <c r="J51" s="22"/>
      <c r="K51" s="22"/>
      <c r="L51" s="22"/>
      <c r="M51" s="17"/>
    </row>
    <row r="52" spans="2:13" x14ac:dyDescent="0.2">
      <c r="B52" s="21"/>
      <c r="C52" s="22"/>
      <c r="D52" s="22"/>
      <c r="E52" s="23">
        <v>15</v>
      </c>
      <c r="F52" s="51">
        <f t="shared" si="0"/>
        <v>647.4966730633414</v>
      </c>
      <c r="G52" s="46">
        <f t="shared" si="1"/>
        <v>0.64749667306334135</v>
      </c>
      <c r="H52" s="23">
        <v>2.94</v>
      </c>
      <c r="I52" s="51">
        <f t="shared" si="2"/>
        <v>4.3502531824453516</v>
      </c>
      <c r="J52" s="22"/>
      <c r="K52" s="22"/>
      <c r="L52" s="22"/>
      <c r="M52" s="17"/>
    </row>
    <row r="53" spans="2:13" x14ac:dyDescent="0.2">
      <c r="B53" s="21"/>
      <c r="C53" s="22"/>
      <c r="D53" s="22"/>
      <c r="E53" s="23">
        <v>16</v>
      </c>
      <c r="F53" s="51">
        <f t="shared" si="0"/>
        <v>620.27003744287731</v>
      </c>
      <c r="G53" s="46">
        <f t="shared" si="1"/>
        <v>0.62027003744287734</v>
      </c>
      <c r="H53" s="23">
        <v>3.03</v>
      </c>
      <c r="I53" s="51">
        <f t="shared" si="2"/>
        <v>4.3894810287320229</v>
      </c>
      <c r="J53" s="22"/>
      <c r="K53" s="22"/>
      <c r="L53" s="22"/>
      <c r="M53" s="17"/>
    </row>
    <row r="54" spans="2:13" x14ac:dyDescent="0.2">
      <c r="B54" s="21"/>
      <c r="C54" s="22"/>
      <c r="D54" s="22"/>
      <c r="E54" s="23">
        <v>17</v>
      </c>
      <c r="F54" s="51">
        <f t="shared" si="0"/>
        <v>597.08344795819346</v>
      </c>
      <c r="G54" s="46">
        <f t="shared" si="1"/>
        <v>0.59708344795819346</v>
      </c>
      <c r="H54" s="23">
        <v>3.08</v>
      </c>
      <c r="I54" s="51">
        <f t="shared" si="2"/>
        <v>3.8833080307239198</v>
      </c>
      <c r="J54" s="22"/>
      <c r="K54" s="22"/>
      <c r="L54" s="22"/>
      <c r="M54" s="17"/>
    </row>
    <row r="55" spans="2:13" x14ac:dyDescent="0.2">
      <c r="B55" s="21"/>
      <c r="C55" s="22"/>
      <c r="D55" s="22"/>
      <c r="E55" s="23">
        <v>18</v>
      </c>
      <c r="F55" s="51">
        <f t="shared" si="0"/>
        <v>574.20858388171962</v>
      </c>
      <c r="G55" s="46">
        <f t="shared" si="1"/>
        <v>0.57420858388171958</v>
      </c>
      <c r="H55" s="23">
        <v>3.13</v>
      </c>
      <c r="I55" s="51">
        <f t="shared" si="2"/>
        <v>3.9837203271739785</v>
      </c>
      <c r="J55" s="22"/>
      <c r="K55" s="22"/>
      <c r="L55" s="22"/>
      <c r="M55" s="17"/>
    </row>
    <row r="56" spans="2:13" x14ac:dyDescent="0.2">
      <c r="B56" s="21"/>
      <c r="C56" s="22"/>
      <c r="D56" s="22"/>
      <c r="E56" s="23">
        <v>19</v>
      </c>
      <c r="F56" s="51">
        <f t="shared" si="0"/>
        <v>552.69408878531283</v>
      </c>
      <c r="G56" s="46">
        <f t="shared" si="1"/>
        <v>0.55269408878531279</v>
      </c>
      <c r="H56" s="23">
        <v>3.17</v>
      </c>
      <c r="I56" s="51">
        <f t="shared" si="2"/>
        <v>3.8926588022119679</v>
      </c>
      <c r="J56" s="22"/>
      <c r="K56" s="22"/>
      <c r="L56" s="22"/>
      <c r="M56" s="17"/>
    </row>
    <row r="57" spans="2:13" x14ac:dyDescent="0.2">
      <c r="B57" s="21"/>
      <c r="C57" s="22"/>
      <c r="D57" s="22"/>
      <c r="E57" s="23">
        <v>20</v>
      </c>
      <c r="F57" s="51">
        <f t="shared" si="0"/>
        <v>530.54582990014922</v>
      </c>
      <c r="G57" s="46">
        <f t="shared" si="1"/>
        <v>0.5305458299001492</v>
      </c>
      <c r="H57" s="23">
        <v>3.22</v>
      </c>
      <c r="I57" s="51">
        <f t="shared" si="2"/>
        <v>4.1746174669456959</v>
      </c>
      <c r="J57" s="22"/>
      <c r="K57" s="22"/>
      <c r="L57" s="22"/>
      <c r="M57" s="17"/>
    </row>
    <row r="58" spans="2:13" x14ac:dyDescent="0.2">
      <c r="B58" s="21"/>
      <c r="C58" s="22"/>
      <c r="D58" s="22"/>
      <c r="E58" s="23">
        <v>21</v>
      </c>
      <c r="F58" s="51">
        <f t="shared" si="0"/>
        <v>508.79435304156459</v>
      </c>
      <c r="G58" s="46">
        <f t="shared" si="1"/>
        <v>0.50879435304156462</v>
      </c>
      <c r="H58" s="23">
        <v>3.27</v>
      </c>
      <c r="I58" s="51">
        <f t="shared" si="2"/>
        <v>4.275101861597852</v>
      </c>
      <c r="J58" s="22"/>
      <c r="K58" s="22"/>
      <c r="L58" s="22"/>
      <c r="M58" s="17"/>
    </row>
    <row r="59" spans="2:13" x14ac:dyDescent="0.2">
      <c r="B59" s="21"/>
      <c r="C59" s="22"/>
      <c r="D59" s="22"/>
      <c r="E59" s="23">
        <v>22</v>
      </c>
      <c r="F59" s="51">
        <f t="shared" si="0"/>
        <v>489.54534643669029</v>
      </c>
      <c r="G59" s="46">
        <f t="shared" si="1"/>
        <v>0.48954534643669029</v>
      </c>
      <c r="H59" s="23">
        <v>3.3</v>
      </c>
      <c r="I59" s="51">
        <f t="shared" si="2"/>
        <v>3.932017073593741</v>
      </c>
      <c r="J59" s="22"/>
      <c r="K59" s="22"/>
      <c r="L59" s="22"/>
      <c r="M59" s="17"/>
    </row>
    <row r="60" spans="2:13" x14ac:dyDescent="0.2">
      <c r="B60" s="21"/>
      <c r="C60" s="22"/>
      <c r="D60" s="22"/>
      <c r="E60" s="23">
        <v>23</v>
      </c>
      <c r="F60" s="51">
        <f t="shared" si="0"/>
        <v>470.75194606894638</v>
      </c>
      <c r="G60" s="46">
        <f t="shared" si="1"/>
        <v>0.47075194606894638</v>
      </c>
      <c r="H60" s="23">
        <v>3.33</v>
      </c>
      <c r="I60" s="51">
        <f t="shared" si="2"/>
        <v>3.992208747022663</v>
      </c>
      <c r="J60" s="22"/>
      <c r="K60" s="22"/>
      <c r="L60" s="22"/>
      <c r="M60" s="17"/>
    </row>
    <row r="61" spans="2:13" x14ac:dyDescent="0.2">
      <c r="B61" s="21"/>
      <c r="C61" s="22"/>
      <c r="D61" s="22"/>
      <c r="E61" s="23">
        <v>24</v>
      </c>
      <c r="F61" s="51">
        <f t="shared" si="0"/>
        <v>454.52421661505053</v>
      </c>
      <c r="G61" s="46">
        <f t="shared" si="1"/>
        <v>0.45452421661505055</v>
      </c>
      <c r="H61" s="23">
        <v>3.34</v>
      </c>
      <c r="I61" s="51">
        <f t="shared" si="2"/>
        <v>3.5702672950514325</v>
      </c>
      <c r="J61" s="22"/>
      <c r="K61" s="22"/>
      <c r="L61" s="22"/>
      <c r="M61" s="17"/>
    </row>
    <row r="62" spans="2:13" x14ac:dyDescent="0.2">
      <c r="B62" s="21"/>
      <c r="C62" s="22"/>
      <c r="D62" s="22"/>
      <c r="E62" s="23">
        <v>25</v>
      </c>
      <c r="F62" s="51">
        <f t="shared" si="0"/>
        <v>437.71102301377158</v>
      </c>
      <c r="G62" s="46">
        <f t="shared" si="1"/>
        <v>0.43771102301377157</v>
      </c>
      <c r="H62" s="23">
        <v>3.36</v>
      </c>
      <c r="I62" s="51">
        <f t="shared" si="2"/>
        <v>3.8411629402236969</v>
      </c>
      <c r="J62" s="22"/>
      <c r="K62" s="22"/>
      <c r="L62" s="22"/>
      <c r="M62" s="17"/>
    </row>
    <row r="63" spans="2:13" x14ac:dyDescent="0.2">
      <c r="B63" s="21"/>
      <c r="C63" s="22"/>
      <c r="D63" s="22"/>
      <c r="E63" s="23">
        <v>26</v>
      </c>
      <c r="F63" s="51">
        <f t="shared" si="0"/>
        <v>422.41815648976308</v>
      </c>
      <c r="G63" s="46">
        <f t="shared" si="1"/>
        <v>0.42241815648976305</v>
      </c>
      <c r="H63" s="23">
        <v>3.37</v>
      </c>
      <c r="I63" s="51">
        <f t="shared" si="2"/>
        <v>3.6203146784906437</v>
      </c>
      <c r="J63" s="22"/>
      <c r="K63" s="22"/>
      <c r="L63" s="22"/>
      <c r="M63" s="17"/>
    </row>
    <row r="64" spans="2:13" x14ac:dyDescent="0.2">
      <c r="B64" s="21"/>
      <c r="C64" s="22"/>
      <c r="D64" s="22"/>
      <c r="E64" s="23">
        <v>27</v>
      </c>
      <c r="F64" s="51">
        <f t="shared" si="0"/>
        <v>407.58082922081263</v>
      </c>
      <c r="G64" s="46">
        <f t="shared" si="1"/>
        <v>0.40758082922081262</v>
      </c>
      <c r="H64" s="23">
        <v>3.38</v>
      </c>
      <c r="I64" s="51">
        <f t="shared" si="2"/>
        <v>3.6403398308295198</v>
      </c>
      <c r="J64" s="22"/>
      <c r="K64" s="22"/>
      <c r="L64" s="22"/>
      <c r="M64" s="17"/>
    </row>
    <row r="65" spans="2:13" x14ac:dyDescent="0.2">
      <c r="B65" s="21"/>
      <c r="C65" s="22"/>
      <c r="D65" s="22"/>
      <c r="E65" s="23">
        <v>28</v>
      </c>
      <c r="F65" s="51">
        <f t="shared" si="0"/>
        <v>393.18868450177484</v>
      </c>
      <c r="G65" s="46">
        <f t="shared" si="1"/>
        <v>0.39318868450177485</v>
      </c>
      <c r="H65" s="23">
        <v>3.39</v>
      </c>
      <c r="I65" s="51">
        <f t="shared" si="2"/>
        <v>3.6603659480370476</v>
      </c>
      <c r="J65" s="22"/>
      <c r="K65" s="22"/>
      <c r="L65" s="22"/>
      <c r="M65" s="17"/>
    </row>
    <row r="66" spans="2:13" x14ac:dyDescent="0.2">
      <c r="B66" s="21"/>
      <c r="C66" s="22"/>
      <c r="D66" s="22"/>
      <c r="E66" s="23">
        <v>29</v>
      </c>
      <c r="F66" s="51">
        <f t="shared" si="0"/>
        <v>380.29662878593183</v>
      </c>
      <c r="G66" s="46">
        <f t="shared" si="1"/>
        <v>0.38029662878593185</v>
      </c>
      <c r="H66" s="23">
        <v>3.39</v>
      </c>
      <c r="I66" s="51">
        <f t="shared" si="2"/>
        <v>3.3899999999999819</v>
      </c>
      <c r="J66" s="22"/>
      <c r="K66" s="22"/>
      <c r="L66" s="22"/>
      <c r="M66" s="17"/>
    </row>
    <row r="67" spans="2:13" x14ac:dyDescent="0.2">
      <c r="B67" s="47"/>
      <c r="C67" s="48"/>
      <c r="D67" s="49"/>
      <c r="E67" s="50"/>
      <c r="F67" s="49"/>
      <c r="G67" s="49"/>
      <c r="H67" s="49"/>
      <c r="I67" s="48"/>
      <c r="J67" s="48"/>
      <c r="K67" s="48"/>
      <c r="L67" s="48"/>
      <c r="M67" s="36"/>
    </row>
  </sheetData>
  <sheetProtection password="DC54" sheet="1" objects="1" scenarios="1"/>
  <mergeCells count="1">
    <mergeCell ref="C2:L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Spot rates </vt:lpstr>
      <vt:lpstr>Forward rates</vt:lpstr>
    </vt:vector>
  </TitlesOfParts>
  <Company> 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BREALEY</dc:creator>
  <cp:lastModifiedBy>IT Operations</cp:lastModifiedBy>
  <cp:lastPrinted>2009-02-07T10:03:40Z</cp:lastPrinted>
  <dcterms:created xsi:type="dcterms:W3CDTF">2009-02-07T09:37:46Z</dcterms:created>
  <dcterms:modified xsi:type="dcterms:W3CDTF">2012-11-23T08:12:18Z</dcterms:modified>
</cp:coreProperties>
</file>