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20" windowWidth="15240" windowHeight="12300"/>
  </bookViews>
  <sheets>
    <sheet name="3-15" sheetId="17" r:id="rId1"/>
    <sheet name="3-18" sheetId="19" r:id="rId2"/>
    <sheet name="3-23" sheetId="21" r:id="rId3"/>
    <sheet name="3-24" sheetId="22" r:id="rId4"/>
    <sheet name="3-26" sheetId="24" r:id="rId5"/>
  </sheets>
  <calcPr calcId="145621"/>
</workbook>
</file>

<file path=xl/calcChain.xml><?xml version="1.0" encoding="utf-8"?>
<calcChain xmlns="http://schemas.openxmlformats.org/spreadsheetml/2006/main">
  <c r="J25" i="24" l="1"/>
  <c r="J27" i="24" s="1"/>
  <c r="J28" i="24" s="1"/>
  <c r="J20" i="24"/>
  <c r="J15" i="24"/>
  <c r="J17" i="24"/>
  <c r="J18" i="24"/>
  <c r="J6" i="24"/>
  <c r="J5" i="24"/>
  <c r="J4" i="24"/>
  <c r="J3" i="24"/>
  <c r="E31" i="24"/>
  <c r="E27" i="24"/>
  <c r="E28" i="24" s="1"/>
  <c r="E22" i="24"/>
  <c r="E23" i="24" s="1"/>
  <c r="E17" i="24"/>
  <c r="E18" i="24" s="1"/>
  <c r="E9" i="24"/>
  <c r="E10" i="24" s="1"/>
  <c r="J22" i="24" l="1"/>
  <c r="J23" i="24" s="1"/>
  <c r="J9" i="24"/>
  <c r="E13" i="22"/>
  <c r="E12" i="22"/>
  <c r="E11" i="22"/>
  <c r="E14" i="22" s="1"/>
  <c r="D11" i="21"/>
  <c r="D12" i="21" s="1"/>
  <c r="J10" i="24" l="1"/>
  <c r="J31" i="24"/>
  <c r="D17" i="21"/>
  <c r="D13" i="21"/>
  <c r="D14" i="21" s="1"/>
  <c r="D15" i="21" s="1"/>
  <c r="D15" i="19"/>
  <c r="D7" i="19" l="1"/>
  <c r="E18" i="17"/>
  <c r="E16" i="17"/>
  <c r="E15" i="17"/>
  <c r="E14" i="17"/>
  <c r="E11" i="17"/>
  <c r="E12" i="17" s="1"/>
  <c r="D14" i="19" l="1"/>
  <c r="D16" i="19" s="1"/>
  <c r="D13" i="19"/>
  <c r="D18" i="19" s="1"/>
</calcChain>
</file>

<file path=xl/sharedStrings.xml><?xml version="1.0" encoding="utf-8"?>
<sst xmlns="http://schemas.openxmlformats.org/spreadsheetml/2006/main" count="103" uniqueCount="51">
  <si>
    <t xml:space="preserve">a. </t>
  </si>
  <si>
    <t>Solution</t>
  </si>
  <si>
    <t>b.</t>
  </si>
  <si>
    <t>c.</t>
  </si>
  <si>
    <t>a.</t>
  </si>
  <si>
    <t xml:space="preserve">b. </t>
  </si>
  <si>
    <t>Rate of return</t>
  </si>
  <si>
    <t>Dividend</t>
  </si>
  <si>
    <t>Shares purchased</t>
  </si>
  <si>
    <t>Purchase price</t>
  </si>
  <si>
    <t>Funds borrowed</t>
  </si>
  <si>
    <t>Interest rate</t>
  </si>
  <si>
    <t>Initial margin</t>
  </si>
  <si>
    <t>Purchase cost</t>
  </si>
  <si>
    <t>New price</t>
  </si>
  <si>
    <t>New value</t>
  </si>
  <si>
    <t>Loan balance</t>
  </si>
  <si>
    <t>New margin</t>
  </si>
  <si>
    <t>Value change</t>
  </si>
  <si>
    <t>Dividend payment</t>
  </si>
  <si>
    <t>Price per share</t>
  </si>
  <si>
    <t>Borrowed funds</t>
  </si>
  <si>
    <t>Total investment</t>
  </si>
  <si>
    <t>Equity invested</t>
  </si>
  <si>
    <t>Price change</t>
  </si>
  <si>
    <t>Margin required</t>
  </si>
  <si>
    <t>Shares bought</t>
  </si>
  <si>
    <t>Interest payment</t>
  </si>
  <si>
    <t>Margin call price</t>
  </si>
  <si>
    <t>Maintenance margin</t>
  </si>
  <si>
    <t>New stock price</t>
  </si>
  <si>
    <t>Equity value</t>
  </si>
  <si>
    <t xml:space="preserve">Margin </t>
  </si>
  <si>
    <t>Shares short sell</t>
  </si>
  <si>
    <t>Buyback price</t>
  </si>
  <si>
    <t>Commission / share</t>
  </si>
  <si>
    <t>Net proceeds from short sale</t>
  </si>
  <si>
    <t>Buyback proceeds</t>
  </si>
  <si>
    <t>New account balance</t>
  </si>
  <si>
    <t>i.</t>
  </si>
  <si>
    <t xml:space="preserve">New stock price = </t>
  </si>
  <si>
    <t>ii.</t>
  </si>
  <si>
    <t>iii.</t>
  </si>
  <si>
    <t>Equity in margin acct</t>
  </si>
  <si>
    <t>Share value</t>
  </si>
  <si>
    <t>Change in value</t>
  </si>
  <si>
    <t xml:space="preserve">Dée Trader opens a brokerage account and purchases 300 shares of Internet Dreams at $40 per share. She borrows $4,000 from her broker to help pay for the purchase. The interest rate on the loan is 8%.
a. What is the margin in Dée’s account when she first purchases the stock?
b. If the share price falls to $30 per share by the end of the year, what is the remaining margin in her account? If the maintenance margin requirement is 30%, will she receive a margin call?
c. What is the rate of return on her investment?
</t>
  </si>
  <si>
    <t xml:space="preserve">You are bullish on Telecom stock. The current market price is $50 per share, and you have $5,000 of your own to invest. You borrow an additional $5,000 from your broker at an interest rate of 8% per year and invest $10,000 in the stock.
a. What will be your rate of return if the price of Telecom stock goes up by 10% during the next year? (Ignore the expected dividend.)
b. How far does the price of Telecom stock have to fall for you to get a margin call if the maintenance margin is 30%? Assume the price fall happens immediately.
</t>
  </si>
  <si>
    <t xml:space="preserve">You’ve borrowed $20,000 on margin to buy shares in Disney, which is now selling at $40 per share. Your account starts at the initial margin requirement of 50%. The maintenance margin is 35%. Two days later, the stock price falls to $35 per share.
a. Will you receive a margin call?
b. How low can the price of Disney shares fall before you receive a margin call?
</t>
  </si>
  <si>
    <t>On January 1, you sold short one round lot (that is, 100 shares) of Snow’s stock at $21 per share. On March 1, a dividend of $3 per share was paid. On April 1, you covered the short sale by buying the stock at a price of $15 per share. You paid 50 cents per share in commissions for each transaction. What is the value of your account on April 1?</t>
  </si>
  <si>
    <t xml:space="preserve">Suppose that you sell short 500 shares of Intel, currently selling for $40 per share, and give your broker $15,000 to establish your margin account. 
a. If you earn no interest on the funds in your margin account, what will be your rate of return after one year if Intel stock is selling at (i) $44; (ii) $40; (iii) $36? Assume that Intel pays no dividends.
b. If the maintenance margin is 25%, how high can Intel’s price rise before you get a margin call?
c. Redo parts ( a ) and ( b ), but now assume that Intel also has paid a year-end dividend of $1 per share. The prices in part ( a ) should be interpreted as ex-dividend, that is, prices after the dividend has been paid.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</si>
</sst>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8" x14ac:knownFonts="1">
    <font>
      <sz val="11"/>
      <color theme="1"/>
      <name val="Calibri"/>
      <family val="2"/>
      <scheme val="minor"/>
    </font>
    <font>
      <sz val="11"/>
      <color theme="1"/>
      <name val="Calibri"/>
      <family val="2"/>
      <scheme val="minor"/>
    </font>
    <font>
      <sz val="16"/>
      <color rgb="FF0070C0"/>
      <name val="Arial"/>
      <family val="2"/>
    </font>
    <font>
      <sz val="16"/>
      <color rgb="FFFF0000"/>
      <name val="Arial"/>
      <family val="2"/>
    </font>
    <font>
      <sz val="16"/>
      <name val="Arial"/>
      <family val="2"/>
    </font>
    <font>
      <b/>
      <sz val="16"/>
      <name val="Arial"/>
      <family val="2"/>
    </font>
    <font>
      <sz val="16"/>
      <color theme="1"/>
      <name val="Arial"/>
      <family val="2"/>
    </font>
    <font>
      <b/>
      <sz val="16"/>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164" fontId="2" fillId="2" borderId="0" xfId="2" applyNumberFormat="1" applyFont="1" applyFill="1" applyBorder="1"/>
    <xf numFmtId="0" fontId="3" fillId="2" borderId="0" xfId="0" applyFont="1" applyFill="1" applyBorder="1"/>
    <xf numFmtId="0" fontId="4" fillId="2" borderId="0" xfId="0" applyFont="1" applyFill="1" applyBorder="1"/>
    <xf numFmtId="164" fontId="4" fillId="2" borderId="0" xfId="2" applyNumberFormat="1" applyFont="1" applyFill="1" applyBorder="1"/>
    <xf numFmtId="165" fontId="4" fillId="2" borderId="0" xfId="1" applyNumberFormat="1" applyFont="1" applyFill="1" applyBorder="1"/>
    <xf numFmtId="44" fontId="4" fillId="2" borderId="0" xfId="2" applyNumberFormat="1" applyFont="1" applyFill="1" applyBorder="1"/>
    <xf numFmtId="164" fontId="4" fillId="2" borderId="0" xfId="0" applyNumberFormat="1" applyFont="1" applyFill="1" applyBorder="1"/>
    <xf numFmtId="43" fontId="4" fillId="2" borderId="0" xfId="1" applyFont="1" applyFill="1" applyBorder="1"/>
    <xf numFmtId="44" fontId="4" fillId="2" borderId="0" xfId="2" applyFont="1" applyFill="1" applyBorder="1"/>
    <xf numFmtId="10" fontId="4" fillId="2" borderId="0" xfId="3" applyNumberFormat="1" applyFont="1" applyFill="1" applyBorder="1"/>
    <xf numFmtId="0" fontId="4" fillId="2" borderId="0" xfId="0" applyFont="1" applyFill="1" applyBorder="1" applyAlignment="1">
      <alignment horizontal="right"/>
    </xf>
    <xf numFmtId="44" fontId="4" fillId="2" borderId="0" xfId="0" applyNumberFormat="1" applyFont="1" applyFill="1" applyBorder="1"/>
    <xf numFmtId="44" fontId="2" fillId="2" borderId="0" xfId="2" applyFont="1" applyFill="1" applyBorder="1"/>
    <xf numFmtId="0" fontId="4" fillId="2" borderId="0" xfId="0" applyFont="1" applyFill="1" applyBorder="1" applyAlignment="1">
      <alignment horizontal="right"/>
    </xf>
    <xf numFmtId="165" fontId="4" fillId="2" borderId="0" xfId="0" applyNumberFormat="1" applyFont="1" applyFill="1" applyBorder="1"/>
    <xf numFmtId="0" fontId="6" fillId="2" borderId="0" xfId="0" applyFont="1" applyFill="1" applyBorder="1"/>
    <xf numFmtId="0" fontId="6" fillId="2" borderId="0" xfId="0" applyFont="1" applyFill="1" applyBorder="1" applyAlignment="1">
      <alignment horizontal="right"/>
    </xf>
    <xf numFmtId="44" fontId="6" fillId="2" borderId="0" xfId="2" applyFont="1" applyFill="1" applyBorder="1"/>
    <xf numFmtId="164" fontId="6" fillId="2" borderId="0" xfId="2" applyNumberFormat="1" applyFont="1" applyFill="1" applyBorder="1"/>
    <xf numFmtId="10" fontId="6" fillId="2" borderId="0" xfId="3" applyNumberFormat="1" applyFont="1" applyFill="1" applyBorder="1"/>
    <xf numFmtId="165" fontId="6" fillId="2" borderId="0" xfId="1" applyNumberFormat="1" applyFont="1" applyFill="1" applyBorder="1"/>
    <xf numFmtId="44" fontId="6" fillId="2" borderId="0" xfId="2" applyNumberFormat="1" applyFont="1" applyFill="1" applyBorder="1"/>
    <xf numFmtId="44" fontId="6" fillId="2" borderId="0" xfId="0" applyNumberFormat="1" applyFont="1" applyFill="1" applyBorder="1"/>
    <xf numFmtId="164" fontId="6" fillId="2" borderId="0" xfId="0" applyNumberFormat="1" applyFont="1" applyFill="1" applyBorder="1"/>
    <xf numFmtId="43" fontId="6" fillId="2" borderId="0" xfId="1" applyFont="1" applyFill="1" applyBorder="1"/>
    <xf numFmtId="0" fontId="4" fillId="2" borderId="1" xfId="0" applyFont="1" applyFill="1" applyBorder="1"/>
    <xf numFmtId="44" fontId="4" fillId="2" borderId="1" xfId="0" applyNumberFormat="1" applyFont="1" applyFill="1" applyBorder="1"/>
    <xf numFmtId="165" fontId="2" fillId="3" borderId="2" xfId="1" applyNumberFormat="1" applyFont="1" applyFill="1" applyBorder="1"/>
    <xf numFmtId="164" fontId="2" fillId="3" borderId="2" xfId="2" applyNumberFormat="1" applyFont="1" applyFill="1" applyBorder="1"/>
    <xf numFmtId="10" fontId="2" fillId="3" borderId="2" xfId="3" applyNumberFormat="1" applyFont="1" applyFill="1" applyBorder="1"/>
    <xf numFmtId="44" fontId="2" fillId="3" borderId="2" xfId="2" applyFont="1" applyFill="1" applyBorder="1"/>
    <xf numFmtId="9" fontId="2" fillId="3" borderId="2" xfId="3" applyFont="1" applyFill="1" applyBorder="1"/>
    <xf numFmtId="0" fontId="4" fillId="2" borderId="0" xfId="0" applyFont="1" applyFill="1" applyBorder="1" applyAlignment="1">
      <alignment horizontal="right"/>
    </xf>
    <xf numFmtId="0" fontId="5" fillId="2" borderId="0" xfId="0" applyFont="1" applyFill="1" applyBorder="1" applyAlignment="1">
      <alignment horizontal="left" wrapText="1"/>
    </xf>
    <xf numFmtId="0" fontId="6" fillId="2" borderId="0" xfId="0" applyFont="1" applyFill="1" applyBorder="1" applyAlignment="1">
      <alignment horizontal="right"/>
    </xf>
    <xf numFmtId="0" fontId="7"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workbookViewId="0"/>
  </sheetViews>
  <sheetFormatPr defaultColWidth="9.5703125" defaultRowHeight="20.25" x14ac:dyDescent="0.3"/>
  <cols>
    <col min="1" max="1" width="9.5703125" style="3"/>
    <col min="2" max="2" width="6.140625" style="3" customWidth="1"/>
    <col min="3" max="3" width="12.85546875" style="3" customWidth="1"/>
    <col min="4" max="4" width="9" style="3" customWidth="1"/>
    <col min="5" max="5" width="15.85546875" style="3" customWidth="1"/>
    <col min="6" max="6" width="14.5703125" style="3" bestFit="1" customWidth="1"/>
    <col min="7" max="16384" width="9.5703125" style="3"/>
  </cols>
  <sheetData>
    <row r="1" spans="1:11" ht="214.5" customHeight="1" x14ac:dyDescent="0.3">
      <c r="B1" s="34" t="s">
        <v>46</v>
      </c>
      <c r="C1" s="34"/>
      <c r="D1" s="34"/>
      <c r="E1" s="34"/>
      <c r="F1" s="34"/>
      <c r="G1" s="34"/>
      <c r="H1" s="34"/>
      <c r="I1" s="34"/>
      <c r="J1" s="34"/>
      <c r="K1" s="34"/>
    </row>
    <row r="2" spans="1:11" x14ac:dyDescent="0.3">
      <c r="E2" s="11"/>
      <c r="F2" s="9"/>
    </row>
    <row r="3" spans="1:11" x14ac:dyDescent="0.3">
      <c r="B3" s="3" t="s">
        <v>8</v>
      </c>
      <c r="D3" s="4"/>
      <c r="E3" s="28"/>
      <c r="F3" s="10"/>
    </row>
    <row r="4" spans="1:11" x14ac:dyDescent="0.3">
      <c r="B4" s="3" t="s">
        <v>9</v>
      </c>
      <c r="D4" s="5"/>
      <c r="E4" s="29"/>
      <c r="F4" s="5"/>
    </row>
    <row r="5" spans="1:11" x14ac:dyDescent="0.3">
      <c r="B5" s="3" t="s">
        <v>10</v>
      </c>
      <c r="D5" s="4"/>
      <c r="E5" s="29"/>
      <c r="F5" s="5"/>
    </row>
    <row r="6" spans="1:11" x14ac:dyDescent="0.3">
      <c r="B6" s="3" t="s">
        <v>11</v>
      </c>
      <c r="E6" s="30"/>
      <c r="F6" s="6"/>
    </row>
    <row r="7" spans="1:11" x14ac:dyDescent="0.3">
      <c r="B7" s="3" t="s">
        <v>14</v>
      </c>
      <c r="E7" s="29"/>
      <c r="F7" s="6"/>
    </row>
    <row r="8" spans="1:11" x14ac:dyDescent="0.3">
      <c r="F8" s="4"/>
    </row>
    <row r="9" spans="1:11" x14ac:dyDescent="0.3">
      <c r="A9" s="2" t="s">
        <v>1</v>
      </c>
      <c r="F9" s="12"/>
    </row>
    <row r="10" spans="1:11" x14ac:dyDescent="0.3">
      <c r="F10" s="12"/>
    </row>
    <row r="11" spans="1:11" x14ac:dyDescent="0.3">
      <c r="B11" s="3" t="s">
        <v>0</v>
      </c>
      <c r="C11" s="3" t="s">
        <v>13</v>
      </c>
      <c r="E11" s="4">
        <f>E4*E3</f>
        <v>0</v>
      </c>
      <c r="F11" s="12"/>
    </row>
    <row r="12" spans="1:11" x14ac:dyDescent="0.3">
      <c r="C12" s="3" t="s">
        <v>12</v>
      </c>
      <c r="E12" s="7">
        <f>E11-E5</f>
        <v>0</v>
      </c>
      <c r="F12" s="10"/>
      <c r="K12" s="7"/>
    </row>
    <row r="13" spans="1:11" x14ac:dyDescent="0.3">
      <c r="F13" s="7"/>
      <c r="K13" s="7"/>
    </row>
    <row r="14" spans="1:11" x14ac:dyDescent="0.3">
      <c r="B14" s="3" t="s">
        <v>5</v>
      </c>
      <c r="C14" s="3" t="s">
        <v>15</v>
      </c>
      <c r="E14" s="4">
        <f>E7*E3</f>
        <v>0</v>
      </c>
    </row>
    <row r="15" spans="1:11" x14ac:dyDescent="0.3">
      <c r="C15" s="3" t="s">
        <v>16</v>
      </c>
      <c r="E15" s="4">
        <f>E5*(1+E6)</f>
        <v>0</v>
      </c>
    </row>
    <row r="16" spans="1:11" x14ac:dyDescent="0.3">
      <c r="C16" s="3" t="s">
        <v>17</v>
      </c>
      <c r="E16" s="10" t="e">
        <f>(E14-E15)/E14</f>
        <v>#DIV/0!</v>
      </c>
    </row>
    <row r="18" spans="2:11" x14ac:dyDescent="0.3">
      <c r="B18" s="3" t="s">
        <v>3</v>
      </c>
      <c r="C18" s="3" t="s">
        <v>6</v>
      </c>
      <c r="E18" s="10" t="e">
        <f>((E14-E15)-E12)/E12</f>
        <v>#DIV/0!</v>
      </c>
      <c r="F18" s="9"/>
    </row>
    <row r="19" spans="2:11" x14ac:dyDescent="0.3">
      <c r="F19" s="7"/>
      <c r="K19" s="7"/>
    </row>
    <row r="20" spans="2:11" x14ac:dyDescent="0.3">
      <c r="F20" s="7"/>
      <c r="K20" s="7"/>
    </row>
    <row r="21" spans="2:11" x14ac:dyDescent="0.3">
      <c r="F21" s="7"/>
      <c r="K21" s="7"/>
    </row>
    <row r="23" spans="2:11" x14ac:dyDescent="0.3">
      <c r="B23" s="33"/>
      <c r="C23" s="33"/>
      <c r="D23" s="33"/>
      <c r="E23" s="33"/>
      <c r="F23" s="33"/>
      <c r="G23" s="8"/>
    </row>
    <row r="28" spans="2:11" x14ac:dyDescent="0.3">
      <c r="F28" s="7"/>
    </row>
    <row r="29" spans="2:11" x14ac:dyDescent="0.3">
      <c r="F29" s="4"/>
    </row>
    <row r="30" spans="2:11" x14ac:dyDescent="0.3">
      <c r="F30" s="7"/>
      <c r="K30" s="7"/>
    </row>
    <row r="31" spans="2:11" x14ac:dyDescent="0.3">
      <c r="F31" s="7"/>
      <c r="K31" s="7"/>
    </row>
    <row r="32" spans="2:11" x14ac:dyDescent="0.3">
      <c r="F32" s="7"/>
      <c r="K32" s="7"/>
    </row>
    <row r="34" spans="2:7" x14ac:dyDescent="0.3">
      <c r="B34" s="33"/>
      <c r="C34" s="33"/>
      <c r="D34" s="33"/>
      <c r="E34" s="33"/>
      <c r="F34" s="33"/>
      <c r="G34" s="8"/>
    </row>
  </sheetData>
  <mergeCells count="3">
    <mergeCell ref="B23:F23"/>
    <mergeCell ref="B34:F34"/>
    <mergeCell ref="B1:K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ColWidth="9.5703125" defaultRowHeight="20.25" x14ac:dyDescent="0.3"/>
  <cols>
    <col min="1" max="1" width="9.5703125" style="3"/>
    <col min="2" max="2" width="7.28515625" style="3" customWidth="1"/>
    <col min="3" max="3" width="26.42578125" style="3" customWidth="1"/>
    <col min="4" max="4" width="14.85546875" style="3" customWidth="1"/>
    <col min="5" max="5" width="11.85546875" style="3" customWidth="1"/>
    <col min="6" max="6" width="14.5703125" style="3" bestFit="1" customWidth="1"/>
    <col min="7" max="16384" width="9.5703125" style="3"/>
  </cols>
  <sheetData>
    <row r="1" spans="1:11" ht="229.5" customHeight="1" x14ac:dyDescent="0.3">
      <c r="B1" s="34" t="s">
        <v>47</v>
      </c>
      <c r="C1" s="34"/>
      <c r="D1" s="34"/>
      <c r="E1" s="34"/>
      <c r="F1" s="34"/>
      <c r="G1" s="34"/>
      <c r="H1" s="34"/>
    </row>
    <row r="2" spans="1:11" x14ac:dyDescent="0.3">
      <c r="E2" s="11"/>
      <c r="F2" s="9"/>
    </row>
    <row r="3" spans="1:11" x14ac:dyDescent="0.3">
      <c r="B3" s="3" t="s">
        <v>20</v>
      </c>
      <c r="D3" s="29"/>
      <c r="F3" s="10"/>
    </row>
    <row r="4" spans="1:11" x14ac:dyDescent="0.3">
      <c r="B4" s="3" t="s">
        <v>23</v>
      </c>
      <c r="D4" s="29"/>
      <c r="F4" s="5"/>
    </row>
    <row r="5" spans="1:11" x14ac:dyDescent="0.3">
      <c r="B5" s="3" t="s">
        <v>21</v>
      </c>
      <c r="D5" s="29"/>
      <c r="F5" s="5"/>
    </row>
    <row r="6" spans="1:11" x14ac:dyDescent="0.3">
      <c r="B6" s="3" t="s">
        <v>11</v>
      </c>
      <c r="D6" s="30"/>
      <c r="F6" s="6"/>
    </row>
    <row r="7" spans="1:11" x14ac:dyDescent="0.3">
      <c r="B7" s="3" t="s">
        <v>22</v>
      </c>
      <c r="D7" s="7">
        <f>D5+D4</f>
        <v>0</v>
      </c>
      <c r="F7" s="4"/>
    </row>
    <row r="8" spans="1:11" x14ac:dyDescent="0.3">
      <c r="B8" s="3" t="s">
        <v>24</v>
      </c>
      <c r="D8" s="30"/>
      <c r="F8" s="12"/>
    </row>
    <row r="9" spans="1:11" x14ac:dyDescent="0.3">
      <c r="B9" s="3" t="s">
        <v>25</v>
      </c>
      <c r="D9" s="30"/>
      <c r="F9" s="12"/>
    </row>
    <row r="10" spans="1:11" x14ac:dyDescent="0.3">
      <c r="F10" s="12"/>
    </row>
    <row r="11" spans="1:11" x14ac:dyDescent="0.3">
      <c r="A11" s="2" t="s">
        <v>1</v>
      </c>
      <c r="C11" s="15"/>
      <c r="F11" s="9"/>
      <c r="K11" s="7"/>
    </row>
    <row r="12" spans="1:11" x14ac:dyDescent="0.3">
      <c r="F12" s="10"/>
      <c r="K12" s="7"/>
    </row>
    <row r="13" spans="1:11" x14ac:dyDescent="0.3">
      <c r="B13" s="3" t="s">
        <v>0</v>
      </c>
      <c r="C13" s="3" t="s">
        <v>26</v>
      </c>
      <c r="D13" s="5" t="e">
        <f>D7/D3</f>
        <v>#DIV/0!</v>
      </c>
      <c r="F13" s="7"/>
      <c r="K13" s="7"/>
    </row>
    <row r="14" spans="1:11" x14ac:dyDescent="0.3">
      <c r="C14" s="3" t="s">
        <v>18</v>
      </c>
      <c r="D14" s="4">
        <f>D7*D8</f>
        <v>0</v>
      </c>
    </row>
    <row r="15" spans="1:11" x14ac:dyDescent="0.3">
      <c r="C15" s="3" t="s">
        <v>27</v>
      </c>
      <c r="D15" s="12">
        <f>D5*D6</f>
        <v>0</v>
      </c>
    </row>
    <row r="16" spans="1:11" x14ac:dyDescent="0.3">
      <c r="C16" s="3" t="s">
        <v>6</v>
      </c>
      <c r="D16" s="10" t="e">
        <f>(D14-D15)/D4</f>
        <v>#DIV/0!</v>
      </c>
    </row>
    <row r="18" spans="2:11" x14ac:dyDescent="0.3">
      <c r="B18" s="3" t="s">
        <v>5</v>
      </c>
      <c r="C18" s="3" t="s">
        <v>28</v>
      </c>
      <c r="D18" s="9" t="e">
        <f>D5/(D13-D13*D9)</f>
        <v>#DIV/0!</v>
      </c>
      <c r="F18" s="9"/>
    </row>
    <row r="19" spans="2:11" x14ac:dyDescent="0.3">
      <c r="F19" s="7"/>
      <c r="K19" s="7"/>
    </row>
    <row r="20" spans="2:11" x14ac:dyDescent="0.3">
      <c r="F20" s="7"/>
      <c r="K20" s="7"/>
    </row>
    <row r="21" spans="2:11" x14ac:dyDescent="0.3">
      <c r="F21" s="7"/>
      <c r="K21" s="7"/>
    </row>
    <row r="23" spans="2:11" x14ac:dyDescent="0.3">
      <c r="B23" s="33"/>
      <c r="C23" s="33"/>
      <c r="D23" s="33"/>
      <c r="E23" s="33"/>
      <c r="F23" s="33"/>
      <c r="G23" s="8"/>
    </row>
    <row r="28" spans="2:11" x14ac:dyDescent="0.3">
      <c r="F28" s="7"/>
    </row>
    <row r="29" spans="2:11" x14ac:dyDescent="0.3">
      <c r="F29" s="4"/>
    </row>
    <row r="30" spans="2:11" x14ac:dyDescent="0.3">
      <c r="F30" s="7"/>
      <c r="K30" s="7"/>
    </row>
    <row r="31" spans="2:11" x14ac:dyDescent="0.3">
      <c r="F31" s="7"/>
      <c r="K31" s="7"/>
    </row>
    <row r="32" spans="2:11" x14ac:dyDescent="0.3">
      <c r="F32" s="7"/>
      <c r="K32" s="7"/>
    </row>
    <row r="34" spans="2:7" x14ac:dyDescent="0.3">
      <c r="B34" s="33"/>
      <c r="C34" s="33"/>
      <c r="D34" s="33"/>
      <c r="E34" s="33"/>
      <c r="F34" s="33"/>
      <c r="G34" s="8"/>
    </row>
  </sheetData>
  <mergeCells count="3">
    <mergeCell ref="B23:F23"/>
    <mergeCell ref="B34:F34"/>
    <mergeCell ref="B1: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ColWidth="9.5703125" defaultRowHeight="20.25" x14ac:dyDescent="0.3"/>
  <cols>
    <col min="1" max="1" width="9.5703125" style="16"/>
    <col min="2" max="2" width="5.140625" style="16" customWidth="1"/>
    <col min="3" max="3" width="27.42578125" style="16" customWidth="1"/>
    <col min="4" max="4" width="17.28515625" style="16" customWidth="1"/>
    <col min="5" max="5" width="11.85546875" style="16" customWidth="1"/>
    <col min="6" max="6" width="14.5703125" style="16" bestFit="1" customWidth="1"/>
    <col min="7" max="16384" width="9.5703125" style="16"/>
  </cols>
  <sheetData>
    <row r="1" spans="1:11" ht="174" customHeight="1" x14ac:dyDescent="0.3">
      <c r="B1" s="36" t="s">
        <v>48</v>
      </c>
      <c r="C1" s="36"/>
      <c r="D1" s="36"/>
      <c r="E1" s="36"/>
      <c r="F1" s="36"/>
      <c r="G1" s="36"/>
      <c r="H1" s="36"/>
    </row>
    <row r="2" spans="1:11" x14ac:dyDescent="0.3">
      <c r="E2" s="17"/>
      <c r="F2" s="18"/>
    </row>
    <row r="3" spans="1:11" x14ac:dyDescent="0.3">
      <c r="B3" s="16" t="s">
        <v>21</v>
      </c>
      <c r="D3" s="29"/>
      <c r="F3" s="20"/>
    </row>
    <row r="4" spans="1:11" x14ac:dyDescent="0.3">
      <c r="B4" s="16" t="s">
        <v>20</v>
      </c>
      <c r="D4" s="31"/>
      <c r="F4" s="21"/>
    </row>
    <row r="5" spans="1:11" x14ac:dyDescent="0.3">
      <c r="B5" s="16" t="s">
        <v>12</v>
      </c>
      <c r="D5" s="32"/>
      <c r="F5" s="21"/>
    </row>
    <row r="6" spans="1:11" x14ac:dyDescent="0.3">
      <c r="B6" s="16" t="s">
        <v>29</v>
      </c>
      <c r="D6" s="32"/>
      <c r="F6" s="22"/>
    </row>
    <row r="7" spans="1:11" x14ac:dyDescent="0.3">
      <c r="B7" s="16" t="s">
        <v>30</v>
      </c>
      <c r="D7" s="31"/>
      <c r="F7" s="19"/>
    </row>
    <row r="8" spans="1:11" x14ac:dyDescent="0.3">
      <c r="F8" s="23"/>
    </row>
    <row r="9" spans="1:11" x14ac:dyDescent="0.3">
      <c r="A9" s="2" t="s">
        <v>1</v>
      </c>
      <c r="F9" s="23"/>
    </row>
    <row r="10" spans="1:11" x14ac:dyDescent="0.3">
      <c r="F10" s="23"/>
    </row>
    <row r="11" spans="1:11" x14ac:dyDescent="0.3">
      <c r="B11" s="16" t="s">
        <v>4</v>
      </c>
      <c r="C11" s="16" t="s">
        <v>22</v>
      </c>
      <c r="D11" s="19">
        <f>D3/(1-D5)</f>
        <v>0</v>
      </c>
      <c r="F11" s="18"/>
      <c r="K11" s="24"/>
    </row>
    <row r="12" spans="1:11" x14ac:dyDescent="0.3">
      <c r="C12" s="16" t="s">
        <v>8</v>
      </c>
      <c r="D12" s="21" t="e">
        <f>D11/D4</f>
        <v>#DIV/0!</v>
      </c>
      <c r="F12" s="20"/>
      <c r="K12" s="24"/>
    </row>
    <row r="13" spans="1:11" x14ac:dyDescent="0.3">
      <c r="C13" s="16" t="s">
        <v>15</v>
      </c>
      <c r="D13" s="19" t="e">
        <f>D12*D7</f>
        <v>#DIV/0!</v>
      </c>
      <c r="F13" s="24"/>
      <c r="K13" s="24"/>
    </row>
    <row r="14" spans="1:11" x14ac:dyDescent="0.3">
      <c r="C14" s="16" t="s">
        <v>31</v>
      </c>
      <c r="D14" s="24" t="e">
        <f>D13-D3</f>
        <v>#DIV/0!</v>
      </c>
    </row>
    <row r="15" spans="1:11" x14ac:dyDescent="0.3">
      <c r="C15" s="16" t="s">
        <v>32</v>
      </c>
      <c r="D15" s="20" t="e">
        <f>D14/D13</f>
        <v>#DIV/0!</v>
      </c>
    </row>
    <row r="17" spans="2:11" x14ac:dyDescent="0.3">
      <c r="B17" s="16" t="s">
        <v>2</v>
      </c>
      <c r="C17" s="3" t="s">
        <v>28</v>
      </c>
      <c r="D17" s="9" t="e">
        <f>D3/(D12-D12*D6)</f>
        <v>#DIV/0!</v>
      </c>
    </row>
    <row r="18" spans="2:11" x14ac:dyDescent="0.3">
      <c r="F18" s="18"/>
    </row>
    <row r="19" spans="2:11" x14ac:dyDescent="0.3">
      <c r="F19" s="24"/>
      <c r="K19" s="24"/>
    </row>
    <row r="20" spans="2:11" x14ac:dyDescent="0.3">
      <c r="F20" s="24"/>
      <c r="K20" s="24"/>
    </row>
    <row r="21" spans="2:11" x14ac:dyDescent="0.3">
      <c r="F21" s="24"/>
      <c r="K21" s="24"/>
    </row>
    <row r="23" spans="2:11" x14ac:dyDescent="0.3">
      <c r="B23" s="35"/>
      <c r="C23" s="35"/>
      <c r="D23" s="35"/>
      <c r="E23" s="35"/>
      <c r="F23" s="35"/>
      <c r="G23" s="25"/>
    </row>
    <row r="28" spans="2:11" x14ac:dyDescent="0.3">
      <c r="F28" s="24"/>
    </row>
    <row r="29" spans="2:11" x14ac:dyDescent="0.3">
      <c r="F29" s="19"/>
    </row>
    <row r="30" spans="2:11" x14ac:dyDescent="0.3">
      <c r="F30" s="24"/>
      <c r="K30" s="24"/>
    </row>
    <row r="31" spans="2:11" x14ac:dyDescent="0.3">
      <c r="F31" s="24"/>
      <c r="K31" s="24"/>
    </row>
    <row r="32" spans="2:11" x14ac:dyDescent="0.3">
      <c r="F32" s="24"/>
      <c r="K32" s="24"/>
    </row>
    <row r="34" spans="2:7" x14ac:dyDescent="0.3">
      <c r="B34" s="35"/>
      <c r="C34" s="35"/>
      <c r="D34" s="35"/>
      <c r="E34" s="35"/>
      <c r="F34" s="35"/>
      <c r="G34" s="25"/>
    </row>
  </sheetData>
  <mergeCells count="3">
    <mergeCell ref="B23:F23"/>
    <mergeCell ref="B34:F34"/>
    <mergeCell ref="B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ColWidth="9.5703125" defaultRowHeight="20.25" x14ac:dyDescent="0.3"/>
  <cols>
    <col min="1" max="1" width="9.5703125" style="3"/>
    <col min="2" max="2" width="6.5703125" style="3" customWidth="1"/>
    <col min="3" max="3" width="24.28515625" style="3" customWidth="1"/>
    <col min="4" max="4" width="12.7109375" style="3" customWidth="1"/>
    <col min="5" max="5" width="17.85546875" style="3" customWidth="1"/>
    <col min="6" max="6" width="14.5703125" style="3" bestFit="1" customWidth="1"/>
    <col min="7" max="16384" width="9.5703125" style="3"/>
  </cols>
  <sheetData>
    <row r="1" spans="1:11" ht="154.5" customHeight="1" x14ac:dyDescent="0.3">
      <c r="B1" s="34" t="s">
        <v>49</v>
      </c>
      <c r="C1" s="34"/>
      <c r="D1" s="34"/>
      <c r="E1" s="34"/>
      <c r="F1" s="34"/>
      <c r="G1" s="34"/>
    </row>
    <row r="2" spans="1:11" x14ac:dyDescent="0.3">
      <c r="E2" s="11"/>
      <c r="F2" s="9"/>
    </row>
    <row r="3" spans="1:11" x14ac:dyDescent="0.3">
      <c r="B3" s="3" t="s">
        <v>33</v>
      </c>
      <c r="D3" s="28"/>
      <c r="F3" s="10"/>
    </row>
    <row r="4" spans="1:11" x14ac:dyDescent="0.3">
      <c r="B4" s="3" t="s">
        <v>20</v>
      </c>
      <c r="D4" s="31"/>
      <c r="F4" s="5"/>
    </row>
    <row r="5" spans="1:11" x14ac:dyDescent="0.3">
      <c r="B5" s="3" t="s">
        <v>7</v>
      </c>
      <c r="D5" s="31"/>
      <c r="F5" s="5"/>
    </row>
    <row r="6" spans="1:11" x14ac:dyDescent="0.3">
      <c r="B6" s="3" t="s">
        <v>34</v>
      </c>
      <c r="D6" s="31"/>
      <c r="F6" s="6"/>
    </row>
    <row r="7" spans="1:11" x14ac:dyDescent="0.3">
      <c r="B7" s="3" t="s">
        <v>35</v>
      </c>
      <c r="D7" s="31"/>
      <c r="F7" s="4"/>
    </row>
    <row r="8" spans="1:11" x14ac:dyDescent="0.3">
      <c r="F8" s="12"/>
    </row>
    <row r="9" spans="1:11" x14ac:dyDescent="0.3">
      <c r="A9" s="2" t="s">
        <v>1</v>
      </c>
      <c r="F9" s="12"/>
    </row>
    <row r="10" spans="1:11" x14ac:dyDescent="0.3">
      <c r="F10" s="12"/>
    </row>
    <row r="11" spans="1:11" x14ac:dyDescent="0.3">
      <c r="B11" s="3" t="s">
        <v>36</v>
      </c>
      <c r="C11" s="15"/>
      <c r="E11" s="9">
        <f>D4*D3-D7*D3</f>
        <v>0</v>
      </c>
      <c r="F11" s="9"/>
      <c r="K11" s="7"/>
    </row>
    <row r="12" spans="1:11" x14ac:dyDescent="0.3">
      <c r="B12" s="3" t="s">
        <v>19</v>
      </c>
      <c r="E12" s="12">
        <f>D5*D3</f>
        <v>0</v>
      </c>
      <c r="F12" s="10"/>
      <c r="K12" s="7"/>
    </row>
    <row r="13" spans="1:11" x14ac:dyDescent="0.3">
      <c r="B13" s="3" t="s">
        <v>37</v>
      </c>
      <c r="E13" s="12">
        <f>D3*D6+D7*D3</f>
        <v>0</v>
      </c>
      <c r="F13" s="7"/>
      <c r="K13" s="7"/>
    </row>
    <row r="14" spans="1:11" x14ac:dyDescent="0.3">
      <c r="B14" s="26" t="s">
        <v>38</v>
      </c>
      <c r="C14" s="26"/>
      <c r="D14" s="26"/>
      <c r="E14" s="27">
        <f>E11-E12-E13</f>
        <v>0</v>
      </c>
    </row>
    <row r="18" spans="2:11" x14ac:dyDescent="0.3">
      <c r="F18" s="9"/>
    </row>
    <row r="19" spans="2:11" x14ac:dyDescent="0.3">
      <c r="F19" s="7"/>
      <c r="K19" s="7"/>
    </row>
    <row r="20" spans="2:11" x14ac:dyDescent="0.3">
      <c r="F20" s="7"/>
      <c r="K20" s="7"/>
    </row>
    <row r="21" spans="2:11" x14ac:dyDescent="0.3">
      <c r="F21" s="7"/>
      <c r="K21" s="7"/>
    </row>
    <row r="23" spans="2:11" x14ac:dyDescent="0.3">
      <c r="B23" s="33"/>
      <c r="C23" s="33"/>
      <c r="D23" s="33"/>
      <c r="E23" s="33"/>
      <c r="F23" s="33"/>
      <c r="G23" s="8"/>
    </row>
    <row r="28" spans="2:11" x14ac:dyDescent="0.3">
      <c r="F28" s="7"/>
    </row>
    <row r="29" spans="2:11" x14ac:dyDescent="0.3">
      <c r="F29" s="4"/>
    </row>
    <row r="30" spans="2:11" x14ac:dyDescent="0.3">
      <c r="F30" s="7"/>
      <c r="K30" s="7"/>
    </row>
    <row r="31" spans="2:11" x14ac:dyDescent="0.3">
      <c r="F31" s="7"/>
      <c r="K31" s="7"/>
    </row>
    <row r="32" spans="2:11" x14ac:dyDescent="0.3">
      <c r="F32" s="7"/>
      <c r="K32" s="7"/>
    </row>
    <row r="34" spans="2:7" x14ac:dyDescent="0.3">
      <c r="B34" s="33"/>
      <c r="C34" s="33"/>
      <c r="D34" s="33"/>
      <c r="E34" s="33"/>
      <c r="F34" s="33"/>
      <c r="G34" s="8"/>
    </row>
  </sheetData>
  <mergeCells count="3">
    <mergeCell ref="B23:F23"/>
    <mergeCell ref="B34:F34"/>
    <mergeCell ref="B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heetViews>
  <sheetFormatPr defaultColWidth="9.5703125" defaultRowHeight="20.25" x14ac:dyDescent="0.3"/>
  <cols>
    <col min="1" max="1" width="9.5703125" style="3"/>
    <col min="2" max="2" width="6.85546875" style="3" customWidth="1"/>
    <col min="3" max="3" width="9.5703125" style="3" customWidth="1"/>
    <col min="4" max="4" width="15" style="3" customWidth="1"/>
    <col min="5" max="5" width="17" style="3" customWidth="1"/>
    <col min="6" max="6" width="14.5703125" style="3" bestFit="1" customWidth="1"/>
    <col min="7" max="7" width="6.85546875" style="3" customWidth="1"/>
    <col min="8" max="8" width="9.5703125" style="3" customWidth="1"/>
    <col min="9" max="9" width="15" style="3" customWidth="1"/>
    <col min="10" max="10" width="17" style="3" customWidth="1"/>
    <col min="11" max="16384" width="9.5703125" style="3"/>
  </cols>
  <sheetData>
    <row r="1" spans="1:11" ht="235.5" customHeight="1" x14ac:dyDescent="0.3">
      <c r="B1" s="34" t="s">
        <v>50</v>
      </c>
      <c r="C1" s="34"/>
      <c r="D1" s="34"/>
      <c r="E1" s="34"/>
      <c r="F1" s="34"/>
      <c r="G1" s="34"/>
      <c r="H1" s="34"/>
      <c r="I1" s="34"/>
      <c r="J1" s="34"/>
    </row>
    <row r="2" spans="1:11" x14ac:dyDescent="0.3">
      <c r="E2" s="14"/>
      <c r="F2" s="9"/>
      <c r="J2" s="14"/>
    </row>
    <row r="3" spans="1:11" x14ac:dyDescent="0.3">
      <c r="B3" s="3" t="s">
        <v>20</v>
      </c>
      <c r="D3" s="4"/>
      <c r="E3" s="31"/>
      <c r="F3" s="10"/>
      <c r="G3" s="3" t="s">
        <v>20</v>
      </c>
      <c r="I3" s="4"/>
      <c r="J3" s="9">
        <f>E3</f>
        <v>0</v>
      </c>
    </row>
    <row r="4" spans="1:11" x14ac:dyDescent="0.3">
      <c r="B4" s="3" t="s">
        <v>33</v>
      </c>
      <c r="D4" s="5"/>
      <c r="E4" s="28"/>
      <c r="F4" s="5"/>
      <c r="G4" s="3" t="s">
        <v>33</v>
      </c>
      <c r="I4" s="5"/>
      <c r="J4" s="5">
        <f t="shared" ref="J4:J6" si="0">E4</f>
        <v>0</v>
      </c>
    </row>
    <row r="5" spans="1:11" x14ac:dyDescent="0.3">
      <c r="B5" s="3" t="s">
        <v>43</v>
      </c>
      <c r="D5" s="4"/>
      <c r="E5" s="29"/>
      <c r="F5" s="5"/>
      <c r="G5" s="3" t="s">
        <v>43</v>
      </c>
      <c r="I5" s="4"/>
      <c r="J5" s="4">
        <f t="shared" si="0"/>
        <v>0</v>
      </c>
    </row>
    <row r="6" spans="1:11" x14ac:dyDescent="0.3">
      <c r="B6" s="3" t="s">
        <v>29</v>
      </c>
      <c r="D6" s="4"/>
      <c r="E6" s="30"/>
      <c r="F6" s="5"/>
      <c r="G6" s="3" t="s">
        <v>29</v>
      </c>
      <c r="I6" s="4"/>
      <c r="J6" s="10">
        <f t="shared" si="0"/>
        <v>0</v>
      </c>
    </row>
    <row r="7" spans="1:11" x14ac:dyDescent="0.3">
      <c r="B7" s="3" t="s">
        <v>7</v>
      </c>
      <c r="D7" s="4"/>
      <c r="E7" s="31"/>
      <c r="F7" s="5"/>
      <c r="G7" s="3" t="s">
        <v>7</v>
      </c>
      <c r="I7" s="4"/>
      <c r="J7" s="31"/>
    </row>
    <row r="8" spans="1:11" x14ac:dyDescent="0.3">
      <c r="D8" s="4"/>
      <c r="E8" s="1"/>
      <c r="F8" s="5"/>
      <c r="I8" s="4"/>
      <c r="J8" s="1"/>
    </row>
    <row r="9" spans="1:11" x14ac:dyDescent="0.3">
      <c r="B9" s="3" t="s">
        <v>44</v>
      </c>
      <c r="D9" s="4"/>
      <c r="E9" s="4">
        <f>E4*E3</f>
        <v>0</v>
      </c>
      <c r="F9" s="5"/>
      <c r="G9" s="3" t="s">
        <v>44</v>
      </c>
      <c r="I9" s="4"/>
      <c r="J9" s="4">
        <f>J4*J3</f>
        <v>0</v>
      </c>
    </row>
    <row r="10" spans="1:11" x14ac:dyDescent="0.3">
      <c r="B10" s="3" t="s">
        <v>21</v>
      </c>
      <c r="D10" s="4"/>
      <c r="E10" s="4">
        <f>E9-E5</f>
        <v>0</v>
      </c>
      <c r="F10" s="5"/>
      <c r="G10" s="3" t="s">
        <v>21</v>
      </c>
      <c r="I10" s="4"/>
      <c r="J10" s="4">
        <f>J9-J5</f>
        <v>0</v>
      </c>
    </row>
    <row r="11" spans="1:11" x14ac:dyDescent="0.3">
      <c r="F11" s="6"/>
    </row>
    <row r="12" spans="1:11" x14ac:dyDescent="0.3">
      <c r="A12" s="2" t="s">
        <v>1</v>
      </c>
      <c r="F12" s="4"/>
    </row>
    <row r="13" spans="1:11" x14ac:dyDescent="0.3">
      <c r="F13" s="12"/>
    </row>
    <row r="14" spans="1:11" x14ac:dyDescent="0.3">
      <c r="B14" s="3" t="s">
        <v>0</v>
      </c>
      <c r="F14" s="12"/>
      <c r="G14" s="3" t="s">
        <v>3</v>
      </c>
    </row>
    <row r="15" spans="1:11" x14ac:dyDescent="0.3">
      <c r="B15" s="14" t="s">
        <v>39</v>
      </c>
      <c r="C15" s="3" t="s">
        <v>40</v>
      </c>
      <c r="E15" s="31"/>
      <c r="F15" s="10"/>
      <c r="G15" s="14" t="s">
        <v>39</v>
      </c>
      <c r="H15" s="3" t="s">
        <v>40</v>
      </c>
      <c r="J15" s="9">
        <f>E15</f>
        <v>0</v>
      </c>
      <c r="K15" s="7"/>
    </row>
    <row r="16" spans="1:11" x14ac:dyDescent="0.3">
      <c r="B16" s="14"/>
      <c r="E16" s="13"/>
      <c r="F16" s="10"/>
      <c r="G16" s="14"/>
      <c r="J16" s="9"/>
      <c r="K16" s="7"/>
    </row>
    <row r="17" spans="2:11" x14ac:dyDescent="0.3">
      <c r="C17" s="3" t="s">
        <v>45</v>
      </c>
      <c r="E17" s="4">
        <f>($E$3-E15)*$E$4</f>
        <v>0</v>
      </c>
      <c r="F17" s="12"/>
      <c r="H17" s="3" t="s">
        <v>45</v>
      </c>
      <c r="J17" s="4">
        <f>($E$3-J15)*$E$4-J4*J7</f>
        <v>0</v>
      </c>
      <c r="K17" s="7"/>
    </row>
    <row r="18" spans="2:11" x14ac:dyDescent="0.3">
      <c r="C18" s="3" t="s">
        <v>6</v>
      </c>
      <c r="E18" s="10" t="e">
        <f>E17/$E$5</f>
        <v>#DIV/0!</v>
      </c>
      <c r="H18" s="3" t="s">
        <v>6</v>
      </c>
      <c r="J18" s="10" t="e">
        <f>J17/$E$5</f>
        <v>#DIV/0!</v>
      </c>
    </row>
    <row r="20" spans="2:11" x14ac:dyDescent="0.3">
      <c r="B20" s="14" t="s">
        <v>41</v>
      </c>
      <c r="C20" s="3" t="s">
        <v>40</v>
      </c>
      <c r="E20" s="31"/>
      <c r="F20" s="10"/>
      <c r="G20" s="14" t="s">
        <v>41</v>
      </c>
      <c r="H20" s="3" t="s">
        <v>40</v>
      </c>
      <c r="J20" s="9">
        <f>E20</f>
        <v>0</v>
      </c>
      <c r="K20" s="7"/>
    </row>
    <row r="21" spans="2:11" x14ac:dyDescent="0.3">
      <c r="B21" s="14"/>
      <c r="E21" s="13"/>
      <c r="F21" s="10"/>
      <c r="G21" s="14"/>
      <c r="J21" s="9"/>
      <c r="K21" s="7"/>
    </row>
    <row r="22" spans="2:11" x14ac:dyDescent="0.3">
      <c r="C22" s="3" t="s">
        <v>45</v>
      </c>
      <c r="E22" s="4">
        <f>($E$3-E20)*$E$4</f>
        <v>0</v>
      </c>
      <c r="F22" s="12"/>
      <c r="H22" s="3" t="s">
        <v>45</v>
      </c>
      <c r="J22" s="4">
        <f>($E$3-J20)*$E$4-J4*J7</f>
        <v>0</v>
      </c>
      <c r="K22" s="7"/>
    </row>
    <row r="23" spans="2:11" x14ac:dyDescent="0.3">
      <c r="C23" s="3" t="s">
        <v>6</v>
      </c>
      <c r="E23" s="10" t="e">
        <f>E22/$E$5</f>
        <v>#DIV/0!</v>
      </c>
      <c r="H23" s="3" t="s">
        <v>6</v>
      </c>
      <c r="J23" s="10" t="e">
        <f>J22/$E$5</f>
        <v>#DIV/0!</v>
      </c>
    </row>
    <row r="24" spans="2:11" x14ac:dyDescent="0.3">
      <c r="F24" s="7"/>
      <c r="K24" s="7"/>
    </row>
    <row r="25" spans="2:11" x14ac:dyDescent="0.3">
      <c r="B25" s="14" t="s">
        <v>42</v>
      </c>
      <c r="C25" s="3" t="s">
        <v>40</v>
      </c>
      <c r="E25" s="31"/>
      <c r="F25" s="10"/>
      <c r="G25" s="14" t="s">
        <v>42</v>
      </c>
      <c r="H25" s="3" t="s">
        <v>40</v>
      </c>
      <c r="J25" s="9">
        <f>E25</f>
        <v>0</v>
      </c>
      <c r="K25" s="7"/>
    </row>
    <row r="26" spans="2:11" x14ac:dyDescent="0.3">
      <c r="B26" s="14"/>
      <c r="E26" s="13"/>
      <c r="F26" s="10"/>
      <c r="G26" s="14"/>
      <c r="J26" s="9"/>
      <c r="K26" s="7"/>
    </row>
    <row r="27" spans="2:11" x14ac:dyDescent="0.3">
      <c r="C27" s="3" t="s">
        <v>45</v>
      </c>
      <c r="E27" s="4">
        <f>($E$3-E25)*$E$4</f>
        <v>0</v>
      </c>
      <c r="F27" s="12"/>
      <c r="H27" s="3" t="s">
        <v>45</v>
      </c>
      <c r="J27" s="4">
        <f>($E$3-J25)*$E$4-J4*J7</f>
        <v>0</v>
      </c>
      <c r="K27" s="7"/>
    </row>
    <row r="28" spans="2:11" x14ac:dyDescent="0.3">
      <c r="C28" s="3" t="s">
        <v>6</v>
      </c>
      <c r="E28" s="10" t="e">
        <f>E27/$E$5</f>
        <v>#DIV/0!</v>
      </c>
      <c r="H28" s="3" t="s">
        <v>6</v>
      </c>
      <c r="J28" s="10" t="e">
        <f>J27/$E$5</f>
        <v>#DIV/0!</v>
      </c>
    </row>
    <row r="30" spans="2:11" x14ac:dyDescent="0.3">
      <c r="B30" s="3" t="s">
        <v>2</v>
      </c>
    </row>
    <row r="31" spans="2:11" x14ac:dyDescent="0.3">
      <c r="C31" s="3" t="s">
        <v>28</v>
      </c>
      <c r="E31" s="9" t="e">
        <f>(E9+E5)/(E6*E4+E4)</f>
        <v>#DIV/0!</v>
      </c>
      <c r="H31" s="3" t="s">
        <v>28</v>
      </c>
      <c r="J31" s="9" t="e">
        <f>(J9+J5-J4*J7)/(J6*J4+J4)</f>
        <v>#DIV/0!</v>
      </c>
    </row>
    <row r="33" spans="2:11" x14ac:dyDescent="0.3">
      <c r="F33" s="7"/>
    </row>
    <row r="34" spans="2:11" x14ac:dyDescent="0.3">
      <c r="F34" s="4"/>
    </row>
    <row r="35" spans="2:11" x14ac:dyDescent="0.3">
      <c r="F35" s="7"/>
      <c r="K35" s="7"/>
    </row>
    <row r="36" spans="2:11" x14ac:dyDescent="0.3">
      <c r="F36" s="7"/>
      <c r="K36" s="7"/>
    </row>
    <row r="37" spans="2:11" x14ac:dyDescent="0.3">
      <c r="F37" s="7"/>
      <c r="K37" s="7"/>
    </row>
    <row r="39" spans="2:11" x14ac:dyDescent="0.3">
      <c r="B39" s="33"/>
      <c r="C39" s="33"/>
      <c r="D39" s="33"/>
      <c r="E39" s="33"/>
      <c r="F39" s="33"/>
      <c r="G39" s="8"/>
    </row>
  </sheetData>
  <mergeCells count="2">
    <mergeCell ref="B39:F39"/>
    <mergeCell ref="B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3-15</vt:lpstr>
      <vt:lpstr>3-18</vt:lpstr>
      <vt:lpstr>3-23</vt:lpstr>
      <vt:lpstr>3-24</vt:lpstr>
      <vt:lpstr>3-26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Lalluprasad Ganesan</cp:lastModifiedBy>
  <dcterms:created xsi:type="dcterms:W3CDTF">2012-06-28T16:58:18Z</dcterms:created>
  <dcterms:modified xsi:type="dcterms:W3CDTF">2012-09-10T13:25:01Z</dcterms:modified>
</cp:coreProperties>
</file>