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-75" windowWidth="14535" windowHeight="12225" tabRatio="772"/>
  </bookViews>
  <sheets>
    <sheet name="17-1" sheetId="152" r:id="rId1"/>
    <sheet name="17-4" sheetId="155" r:id="rId2"/>
    <sheet name="17-8" sheetId="157" r:id="rId3"/>
    <sheet name="17-13" sheetId="160" r:id="rId4"/>
    <sheet name="17-25" sheetId="144" r:id="rId5"/>
  </sheets>
  <calcPr calcId="145621"/>
</workbook>
</file>

<file path=xl/calcChain.xml><?xml version="1.0" encoding="utf-8"?>
<calcChain xmlns="http://schemas.openxmlformats.org/spreadsheetml/2006/main">
  <c r="G8" i="144" l="1"/>
  <c r="E12" i="160" l="1"/>
  <c r="E13" i="160" s="1"/>
  <c r="E14" i="160" s="1"/>
  <c r="E16" i="160" s="1"/>
  <c r="E10" i="160"/>
  <c r="D8" i="157"/>
  <c r="D10" i="155" l="1"/>
  <c r="D11" i="155" s="1"/>
  <c r="D9" i="155"/>
  <c r="C7" i="152"/>
</calcChain>
</file>

<file path=xl/sharedStrings.xml><?xml version="1.0" encoding="utf-8"?>
<sst xmlns="http://schemas.openxmlformats.org/spreadsheetml/2006/main" count="42" uniqueCount="35">
  <si>
    <t>Solution</t>
  </si>
  <si>
    <t>Risk free rate</t>
  </si>
  <si>
    <t>a.</t>
  </si>
  <si>
    <t>b.</t>
  </si>
  <si>
    <t>c.</t>
  </si>
  <si>
    <t>Return</t>
  </si>
  <si>
    <t>Jan 1 S&amp;P 500 Futures price</t>
  </si>
  <si>
    <t>Feb 1 S&amp;P 500 Futures price</t>
  </si>
  <si>
    <t>Profit</t>
  </si>
  <si>
    <t>Futures price</t>
  </si>
  <si>
    <t>S&amp;P 500 dividend yield</t>
  </si>
  <si>
    <t>1 yr futures price</t>
  </si>
  <si>
    <t>Margin</t>
  </si>
  <si>
    <t>Margin requirement</t>
  </si>
  <si>
    <t>Bond par value</t>
  </si>
  <si>
    <t>New futures price</t>
  </si>
  <si>
    <t>Profit percentage</t>
  </si>
  <si>
    <t>S&amp;P 500 index price</t>
  </si>
  <si>
    <t>Contract size (shares)</t>
  </si>
  <si>
    <t>1 yr t-bill rate</t>
  </si>
  <si>
    <t>Price per share</t>
  </si>
  <si>
    <t>Forecasted price drop</t>
  </si>
  <si>
    <t xml:space="preserve">Margin </t>
  </si>
  <si>
    <t>New stock price</t>
  </si>
  <si>
    <t>Investor profit</t>
  </si>
  <si>
    <t>million</t>
  </si>
  <si>
    <t>Corporate bond issue</t>
  </si>
  <si>
    <t>Rate over LIBOR</t>
  </si>
  <si>
    <t>LIBOR</t>
  </si>
  <si>
    <t>Interest paid on synthetic fixed rate loan</t>
  </si>
  <si>
    <t>A corporation has issued a $10 million issue of floating-rate bonds on which it pays an interest rate 1% over the LIBOR rate. The bonds are selling at par value. The firm is worried that rates are about to rise, and it would like to lock in a fixed interest rate on its borrowings. The firm sees that dealers in the swap market are offering swaps of LIBOR for 7%. What swap arrangement will convert the firm’s borrowings to a synthetic fixed-rate loan? What interest rate will it pay on that synthetic fixed-rate loan</t>
  </si>
  <si>
    <t xml:space="preserve">One Chicago has just introduced a new single stock futures contract on the stock of Brandex, a company that currently pays no dividends. Each contract calls for delivery of 1,000 shares of stock in one year. The T-bill rate is 6% per year. 
a. If Brandex stock now sells at $120 per share, what should the futures price be?
b. If the Brandex stock price drops by 3%, what will be the change in the futures price and the change in the investor’s margin account?
c. If the margin on the contract is $12,000, what is the percentage return on the investor’s position?
</t>
  </si>
  <si>
    <t>Suppose the value of the S&amp;P 500 Stock Index is currently $1,200. If the one-year T-bill rate is 3% and the expected dividend yield on the S&amp;P 500 is 2%, what should the one-year maturity futures price be? What if the T-bill rate is less than the dividend yield, for example, 1%?</t>
  </si>
  <si>
    <t>You purchase a Treasury-bond futures contract with an initial margin requirement of 15% and a futures price of $115,098. The contract is traded on a $100,000 underlying par value bond. If the futures price falls to $108,000, what will be the percentage loss on your position?</t>
  </si>
  <si>
    <t>On January 1, you sold one March maturity S&amp;P 500 Index futures contract at a futures price of 1,200. If the futures price is 1,250 on February 1, what is your profit? The contract multiplier is $250.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</si>
</sst>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6"/>
      <color rgb="FF0070C0"/>
      <name val="Calibri"/>
      <family val="2"/>
      <scheme val="minor"/>
    </font>
    <font>
      <sz val="1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</cellStyleXfs>
  <cellXfs count="13">
    <xf numFmtId="0" fontId="0" fillId="0" borderId="0" xfId="0"/>
    <xf numFmtId="0" fontId="2" fillId="2" borderId="0" xfId="0" applyFont="1" applyFill="1" applyBorder="1"/>
    <xf numFmtId="0" fontId="3" fillId="2" borderId="0" xfId="0" applyFont="1" applyFill="1" applyBorder="1"/>
    <xf numFmtId="0" fontId="7" fillId="2" borderId="0" xfId="0" applyFont="1" applyFill="1"/>
    <xf numFmtId="44" fontId="7" fillId="2" borderId="0" xfId="2" applyFont="1" applyFill="1"/>
    <xf numFmtId="10" fontId="7" fillId="2" borderId="0" xfId="3" applyNumberFormat="1" applyFont="1" applyFill="1"/>
    <xf numFmtId="166" fontId="7" fillId="2" borderId="0" xfId="2" applyNumberFormat="1" applyFont="1" applyFill="1"/>
    <xf numFmtId="10" fontId="7" fillId="2" borderId="0" xfId="0" applyNumberFormat="1" applyFont="1" applyFill="1"/>
    <xf numFmtId="44" fontId="6" fillId="3" borderId="1" xfId="2" applyFont="1" applyFill="1" applyBorder="1"/>
    <xf numFmtId="10" fontId="6" fillId="3" borderId="1" xfId="3" applyNumberFormat="1" applyFont="1" applyFill="1" applyBorder="1"/>
    <xf numFmtId="165" fontId="6" fillId="3" borderId="1" xfId="1" applyNumberFormat="1" applyFont="1" applyFill="1" applyBorder="1"/>
    <xf numFmtId="164" fontId="6" fillId="3" borderId="1" xfId="3" applyNumberFormat="1" applyFont="1" applyFill="1" applyBorder="1"/>
    <xf numFmtId="0" fontId="4" fillId="2" borderId="0" xfId="0" applyFont="1" applyFill="1" applyBorder="1" applyAlignment="1">
      <alignment horizontal="left" wrapText="1"/>
    </xf>
  </cellXfs>
  <cellStyles count="5">
    <cellStyle name="Comma" xfId="1" builtinId="3"/>
    <cellStyle name="Currency" xfId="2" builtinId="4"/>
    <cellStyle name="Normal" xfId="0" builtinId="0"/>
    <cellStyle name="Normal 2 2" xfId="4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"/>
  <sheetViews>
    <sheetView tabSelected="1" workbookViewId="0"/>
  </sheetViews>
  <sheetFormatPr defaultColWidth="10.85546875" defaultRowHeight="21" x14ac:dyDescent="0.35"/>
  <cols>
    <col min="1" max="1" width="10.85546875" style="2"/>
    <col min="2" max="2" width="10.85546875" style="3"/>
    <col min="3" max="3" width="18.140625" style="3" bestFit="1" customWidth="1"/>
    <col min="4" max="4" width="6.85546875" style="3" customWidth="1"/>
    <col min="5" max="5" width="3.42578125" style="3" customWidth="1"/>
    <col min="6" max="6" width="15.5703125" style="3" bestFit="1" customWidth="1"/>
    <col min="7" max="16" width="10.85546875" style="3"/>
    <col min="17" max="16384" width="10.85546875" style="2"/>
  </cols>
  <sheetData>
    <row r="1" spans="1:10" s="2" customFormat="1" ht="76.5" customHeight="1" x14ac:dyDescent="0.3">
      <c r="B1" s="12" t="s">
        <v>34</v>
      </c>
      <c r="C1" s="12"/>
      <c r="D1" s="12"/>
      <c r="E1" s="12"/>
      <c r="F1" s="12"/>
      <c r="G1" s="12"/>
      <c r="H1" s="12"/>
      <c r="I1" s="12"/>
      <c r="J1" s="12"/>
    </row>
    <row r="3" spans="1:10" s="2" customFormat="1" x14ac:dyDescent="0.35">
      <c r="B3" s="3" t="s">
        <v>6</v>
      </c>
      <c r="C3" s="3"/>
      <c r="D3" s="3"/>
      <c r="E3" s="3"/>
      <c r="F3" s="8"/>
    </row>
    <row r="4" spans="1:10" s="2" customFormat="1" x14ac:dyDescent="0.35">
      <c r="B4" s="3" t="s">
        <v>7</v>
      </c>
      <c r="C4" s="3"/>
      <c r="D4" s="3"/>
      <c r="E4" s="3"/>
      <c r="F4" s="8"/>
    </row>
    <row r="6" spans="1:10" s="2" customFormat="1" x14ac:dyDescent="0.35">
      <c r="A6" s="1" t="s">
        <v>0</v>
      </c>
      <c r="B6" s="3"/>
      <c r="C6" s="3"/>
      <c r="D6" s="3"/>
      <c r="E6" s="3"/>
      <c r="F6" s="3"/>
    </row>
    <row r="7" spans="1:10" s="2" customFormat="1" x14ac:dyDescent="0.35">
      <c r="B7" s="3" t="s">
        <v>8</v>
      </c>
      <c r="C7" s="6">
        <f>(F3-F4)*250</f>
        <v>0</v>
      </c>
      <c r="D7" s="3"/>
      <c r="E7" s="3"/>
      <c r="F7" s="3"/>
    </row>
  </sheetData>
  <mergeCells count="1">
    <mergeCell ref="B1:J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/>
  </sheetViews>
  <sheetFormatPr defaultColWidth="10.85546875" defaultRowHeight="21" x14ac:dyDescent="0.35"/>
  <cols>
    <col min="1" max="1" width="10.85546875" style="2"/>
    <col min="2" max="2" width="10.85546875" style="3"/>
    <col min="3" max="3" width="19.85546875" style="3" customWidth="1"/>
    <col min="4" max="4" width="18.85546875" style="3" bestFit="1" customWidth="1"/>
    <col min="5" max="14" width="10.85546875" style="3"/>
    <col min="15" max="16384" width="10.85546875" style="2"/>
  </cols>
  <sheetData>
    <row r="1" spans="1:14" ht="99.75" customHeight="1" x14ac:dyDescent="0.3">
      <c r="B1" s="12" t="s">
        <v>33</v>
      </c>
      <c r="C1" s="12"/>
      <c r="D1" s="12"/>
      <c r="E1" s="12"/>
      <c r="F1" s="12"/>
      <c r="G1" s="12"/>
      <c r="H1" s="12"/>
      <c r="I1" s="12"/>
      <c r="J1" s="2"/>
      <c r="K1" s="2"/>
      <c r="L1" s="2"/>
      <c r="M1" s="2"/>
      <c r="N1" s="2"/>
    </row>
    <row r="3" spans="1:14" x14ac:dyDescent="0.35">
      <c r="B3" s="3" t="s">
        <v>9</v>
      </c>
      <c r="D3" s="8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35">
      <c r="B4" s="3" t="s">
        <v>14</v>
      </c>
      <c r="D4" s="8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x14ac:dyDescent="0.35">
      <c r="B5" s="3" t="s">
        <v>15</v>
      </c>
      <c r="D5" s="8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x14ac:dyDescent="0.35">
      <c r="B6" s="3" t="s">
        <v>13</v>
      </c>
      <c r="D6" s="9"/>
      <c r="E6" s="2"/>
      <c r="F6" s="2"/>
      <c r="G6" s="2"/>
      <c r="H6" s="2"/>
      <c r="I6" s="2"/>
      <c r="J6" s="2"/>
      <c r="K6" s="2"/>
      <c r="L6" s="2"/>
      <c r="M6" s="2"/>
      <c r="N6" s="2"/>
    </row>
    <row r="8" spans="1:14" x14ac:dyDescent="0.35">
      <c r="A8" s="1" t="s">
        <v>0</v>
      </c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x14ac:dyDescent="0.35">
      <c r="B9" s="3" t="s">
        <v>12</v>
      </c>
      <c r="C9" s="6"/>
      <c r="D9" s="4">
        <f>D3*D6</f>
        <v>0</v>
      </c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x14ac:dyDescent="0.35">
      <c r="B10" s="3" t="s">
        <v>8</v>
      </c>
      <c r="D10" s="4">
        <f>D5-D3</f>
        <v>0</v>
      </c>
    </row>
    <row r="11" spans="1:14" x14ac:dyDescent="0.35">
      <c r="B11" s="3" t="s">
        <v>16</v>
      </c>
      <c r="D11" s="5" t="e">
        <f>D10/D9</f>
        <v>#DIV/0!</v>
      </c>
    </row>
  </sheetData>
  <mergeCells count="1">
    <mergeCell ref="B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workbookViewId="0"/>
  </sheetViews>
  <sheetFormatPr defaultColWidth="10.85546875" defaultRowHeight="21" x14ac:dyDescent="0.35"/>
  <cols>
    <col min="1" max="1" width="10.85546875" style="2"/>
    <col min="2" max="2" width="10.85546875" style="3"/>
    <col min="3" max="3" width="19.85546875" style="3" customWidth="1"/>
    <col min="4" max="4" width="15.5703125" style="3" bestFit="1" customWidth="1"/>
    <col min="5" max="14" width="10.85546875" style="3"/>
    <col min="15" max="16384" width="10.85546875" style="2"/>
  </cols>
  <sheetData>
    <row r="1" spans="1:14" ht="111" customHeight="1" x14ac:dyDescent="0.3">
      <c r="B1" s="12" t="s">
        <v>32</v>
      </c>
      <c r="C1" s="12"/>
      <c r="D1" s="12"/>
      <c r="E1" s="12"/>
      <c r="F1" s="12"/>
      <c r="G1" s="12"/>
      <c r="H1" s="12"/>
      <c r="I1" s="12"/>
      <c r="J1" s="2"/>
      <c r="K1" s="2"/>
      <c r="L1" s="2"/>
      <c r="M1" s="2"/>
      <c r="N1" s="2"/>
    </row>
    <row r="3" spans="1:14" x14ac:dyDescent="0.35">
      <c r="B3" s="3" t="s">
        <v>17</v>
      </c>
      <c r="D3" s="8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35">
      <c r="B4" s="3" t="s">
        <v>10</v>
      </c>
      <c r="D4" s="9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x14ac:dyDescent="0.35">
      <c r="B5" s="3" t="s">
        <v>1</v>
      </c>
      <c r="D5" s="9"/>
      <c r="E5" s="2"/>
      <c r="F5" s="2"/>
      <c r="G5" s="2"/>
      <c r="H5" s="2"/>
      <c r="I5" s="2"/>
      <c r="J5" s="2"/>
      <c r="K5" s="2"/>
      <c r="L5" s="2"/>
      <c r="M5" s="2"/>
      <c r="N5" s="2"/>
    </row>
    <row r="7" spans="1:14" x14ac:dyDescent="0.35">
      <c r="A7" s="1" t="s">
        <v>0</v>
      </c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x14ac:dyDescent="0.35">
      <c r="B8" s="3" t="s">
        <v>11</v>
      </c>
      <c r="C8" s="6"/>
      <c r="D8" s="4">
        <f>D3*(1+D5-D4)</f>
        <v>0</v>
      </c>
      <c r="E8" s="2"/>
      <c r="F8" s="2"/>
      <c r="G8" s="2"/>
      <c r="H8" s="2"/>
      <c r="I8" s="2"/>
      <c r="J8" s="2"/>
      <c r="K8" s="2"/>
      <c r="L8" s="2"/>
      <c r="M8" s="2"/>
      <c r="N8" s="2"/>
    </row>
  </sheetData>
  <mergeCells count="1">
    <mergeCell ref="B1:I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workbookViewId="0"/>
  </sheetViews>
  <sheetFormatPr defaultColWidth="10.85546875" defaultRowHeight="21" x14ac:dyDescent="0.35"/>
  <cols>
    <col min="1" max="1" width="10.85546875" style="2"/>
    <col min="2" max="2" width="5.85546875" style="3" customWidth="1"/>
    <col min="3" max="4" width="10.85546875" style="3"/>
    <col min="5" max="5" width="17.140625" style="3" bestFit="1" customWidth="1"/>
    <col min="6" max="16" width="10.85546875" style="3"/>
    <col min="17" max="16384" width="10.85546875" style="2"/>
  </cols>
  <sheetData>
    <row r="1" spans="1:16" ht="237.75" customHeight="1" x14ac:dyDescent="0.3">
      <c r="B1" s="12" t="s">
        <v>31</v>
      </c>
      <c r="C1" s="12"/>
      <c r="D1" s="12"/>
      <c r="E1" s="12"/>
      <c r="F1" s="12"/>
      <c r="G1" s="12"/>
      <c r="H1" s="12"/>
      <c r="I1" s="12"/>
      <c r="J1" s="12"/>
      <c r="K1" s="2"/>
      <c r="L1" s="2"/>
      <c r="M1" s="2"/>
      <c r="N1" s="2"/>
      <c r="O1" s="2"/>
      <c r="P1" s="2"/>
    </row>
    <row r="3" spans="1:16" x14ac:dyDescent="0.35">
      <c r="B3" s="3" t="s">
        <v>18</v>
      </c>
      <c r="E3" s="10"/>
    </row>
    <row r="4" spans="1:16" x14ac:dyDescent="0.35">
      <c r="B4" s="3" t="s">
        <v>19</v>
      </c>
      <c r="E4" s="11"/>
    </row>
    <row r="5" spans="1:16" x14ac:dyDescent="0.35">
      <c r="B5" s="3" t="s">
        <v>20</v>
      </c>
      <c r="E5" s="8"/>
    </row>
    <row r="6" spans="1:16" x14ac:dyDescent="0.35">
      <c r="B6" s="3" t="s">
        <v>21</v>
      </c>
      <c r="E6" s="11"/>
    </row>
    <row r="7" spans="1:16" x14ac:dyDescent="0.35">
      <c r="B7" s="3" t="s">
        <v>22</v>
      </c>
      <c r="E7" s="8"/>
    </row>
    <row r="9" spans="1:16" x14ac:dyDescent="0.35">
      <c r="A9" s="1" t="s">
        <v>0</v>
      </c>
    </row>
    <row r="10" spans="1:16" x14ac:dyDescent="0.35">
      <c r="B10" s="3" t="s">
        <v>2</v>
      </c>
      <c r="C10" s="3" t="s">
        <v>9</v>
      </c>
      <c r="E10" s="4">
        <f>E5*(1+E4)</f>
        <v>0</v>
      </c>
    </row>
    <row r="12" spans="1:16" x14ac:dyDescent="0.35">
      <c r="B12" s="3" t="s">
        <v>3</v>
      </c>
      <c r="C12" s="3" t="s">
        <v>23</v>
      </c>
      <c r="E12" s="6">
        <f>E5*(1-E6)</f>
        <v>0</v>
      </c>
    </row>
    <row r="13" spans="1:16" x14ac:dyDescent="0.35">
      <c r="C13" s="3" t="s">
        <v>15</v>
      </c>
      <c r="E13" s="6">
        <f>E12*(1+E4)</f>
        <v>0</v>
      </c>
    </row>
    <row r="14" spans="1:16" x14ac:dyDescent="0.35">
      <c r="C14" s="3" t="s">
        <v>24</v>
      </c>
      <c r="E14" s="6">
        <f>(E13-E10)*E3</f>
        <v>0</v>
      </c>
    </row>
    <row r="16" spans="1:16" x14ac:dyDescent="0.35">
      <c r="B16" s="3" t="s">
        <v>4</v>
      </c>
      <c r="C16" s="3" t="s">
        <v>5</v>
      </c>
      <c r="E16" s="5" t="e">
        <f>E14/E7</f>
        <v>#DIV/0!</v>
      </c>
    </row>
  </sheetData>
  <mergeCells count="1">
    <mergeCell ref="B1:J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workbookViewId="0"/>
  </sheetViews>
  <sheetFormatPr defaultColWidth="10.85546875" defaultRowHeight="21" x14ac:dyDescent="0.35"/>
  <cols>
    <col min="1" max="1" width="10.85546875" style="2"/>
    <col min="2" max="4" width="10.85546875" style="3"/>
    <col min="5" max="5" width="11.5703125" style="3" bestFit="1" customWidth="1"/>
    <col min="6" max="16" width="10.85546875" style="3"/>
    <col min="17" max="16384" width="10.85546875" style="2"/>
  </cols>
  <sheetData>
    <row r="1" spans="1:10" s="2" customFormat="1" ht="181.5" customHeight="1" x14ac:dyDescent="0.3">
      <c r="B1" s="12" t="s">
        <v>30</v>
      </c>
      <c r="C1" s="12"/>
      <c r="D1" s="12"/>
      <c r="E1" s="12"/>
      <c r="F1" s="12"/>
      <c r="G1" s="12"/>
      <c r="H1" s="12"/>
      <c r="I1" s="12"/>
      <c r="J1" s="12"/>
    </row>
    <row r="3" spans="1:10" x14ac:dyDescent="0.35">
      <c r="B3" s="3" t="s">
        <v>26</v>
      </c>
      <c r="E3" s="8"/>
      <c r="F3" s="3" t="s">
        <v>25</v>
      </c>
    </row>
    <row r="4" spans="1:10" x14ac:dyDescent="0.35">
      <c r="B4" s="3" t="s">
        <v>27</v>
      </c>
      <c r="E4" s="9"/>
    </row>
    <row r="5" spans="1:10" x14ac:dyDescent="0.35">
      <c r="B5" s="3" t="s">
        <v>28</v>
      </c>
      <c r="E5" s="9"/>
    </row>
    <row r="7" spans="1:10" x14ac:dyDescent="0.35">
      <c r="A7" s="1" t="s">
        <v>0</v>
      </c>
    </row>
    <row r="8" spans="1:10" x14ac:dyDescent="0.35">
      <c r="B8" s="3" t="s">
        <v>29</v>
      </c>
      <c r="G8" s="7">
        <f>E5+E4</f>
        <v>0</v>
      </c>
    </row>
  </sheetData>
  <mergeCells count="1">
    <mergeCell ref="B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17-1</vt:lpstr>
      <vt:lpstr>17-4</vt:lpstr>
      <vt:lpstr>17-8</vt:lpstr>
      <vt:lpstr>17-13</vt:lpstr>
      <vt:lpstr>17-25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</dc:creator>
  <cp:lastModifiedBy>IT Operations</cp:lastModifiedBy>
  <dcterms:created xsi:type="dcterms:W3CDTF">2012-06-28T16:58:18Z</dcterms:created>
  <dcterms:modified xsi:type="dcterms:W3CDTF">2012-09-14T06:49:51Z</dcterms:modified>
</cp:coreProperties>
</file>