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35" windowWidth="14535" windowHeight="12285" tabRatio="772"/>
  </bookViews>
  <sheets>
    <sheet name="18-10" sheetId="154" r:id="rId1"/>
    <sheet name="18-12, 13, Data" sheetId="169" r:id="rId2"/>
    <sheet name="18-12" sheetId="155" r:id="rId3"/>
    <sheet name="18-13" sheetId="156" r:id="rId4"/>
    <sheet name="18-18" sheetId="158" r:id="rId5"/>
  </sheets>
  <calcPr calcId="145621"/>
</workbook>
</file>

<file path=xl/calcChain.xml><?xml version="1.0" encoding="utf-8"?>
<calcChain xmlns="http://schemas.openxmlformats.org/spreadsheetml/2006/main">
  <c r="C4" i="158" l="1"/>
  <c r="D4" i="158"/>
  <c r="D3" i="158" s="1"/>
  <c r="C11" i="158" l="1"/>
  <c r="C12" i="158" s="1"/>
  <c r="D13" i="158" l="1"/>
  <c r="C13" i="158"/>
  <c r="D14" i="158"/>
  <c r="C14" i="158"/>
  <c r="D16" i="158" l="1"/>
  <c r="C23" i="156" l="1"/>
  <c r="C24" i="156"/>
  <c r="C26" i="156" s="1"/>
  <c r="C22" i="156"/>
  <c r="B16" i="156"/>
  <c r="B17" i="156"/>
  <c r="B15" i="156"/>
  <c r="C16" i="156"/>
  <c r="C17" i="156"/>
  <c r="C15" i="156"/>
  <c r="C19" i="156" s="1"/>
  <c r="C11" i="156"/>
  <c r="C10" i="156"/>
  <c r="C12" i="156" s="1"/>
  <c r="H7" i="156"/>
  <c r="H6" i="156"/>
  <c r="H5" i="156"/>
  <c r="H8" i="156" s="1"/>
  <c r="H6" i="155"/>
  <c r="H7" i="155"/>
  <c r="H5" i="155"/>
  <c r="C10" i="154"/>
  <c r="H8" i="155" l="1"/>
</calcChain>
</file>

<file path=xl/sharedStrings.xml><?xml version="1.0" encoding="utf-8"?>
<sst xmlns="http://schemas.openxmlformats.org/spreadsheetml/2006/main" count="64" uniqueCount="41">
  <si>
    <t>Solution</t>
  </si>
  <si>
    <t>T-bill rate</t>
  </si>
  <si>
    <t>Portfolio beta</t>
  </si>
  <si>
    <t>Market return</t>
  </si>
  <si>
    <t>Alpha</t>
  </si>
  <si>
    <t xml:space="preserve">Benchmark </t>
  </si>
  <si>
    <t xml:space="preserve">Return </t>
  </si>
  <si>
    <t xml:space="preserve">Weight </t>
  </si>
  <si>
    <t>Security selection</t>
  </si>
  <si>
    <t>Realized return</t>
  </si>
  <si>
    <t xml:space="preserve">Style Category </t>
  </si>
  <si>
    <t xml:space="preserve">Primo </t>
  </si>
  <si>
    <t xml:space="preserve">Large-cap growth </t>
  </si>
  <si>
    <t xml:space="preserve">Mid-cap growth </t>
  </si>
  <si>
    <t xml:space="preserve">Small-cap growth </t>
  </si>
  <si>
    <t>Selection</t>
  </si>
  <si>
    <t>Effect</t>
  </si>
  <si>
    <t>Total</t>
  </si>
  <si>
    <t>Primo return</t>
  </si>
  <si>
    <t>Benchmark return</t>
  </si>
  <si>
    <t xml:space="preserve">Over (Under) </t>
  </si>
  <si>
    <t>Weight difference</t>
  </si>
  <si>
    <t>Sector over (under)</t>
  </si>
  <si>
    <t>Sector selection</t>
  </si>
  <si>
    <t>Security over (under)</t>
  </si>
  <si>
    <t>Stock Price $</t>
  </si>
  <si>
    <t>Strike $</t>
  </si>
  <si>
    <t>Interest rate</t>
  </si>
  <si>
    <t>St. Dev.</t>
  </si>
  <si>
    <t>Time to X (% of yr)</t>
  </si>
  <si>
    <t>d1</t>
  </si>
  <si>
    <t>d2</t>
  </si>
  <si>
    <t>N(d1)</t>
  </si>
  <si>
    <t>N(d2)</t>
  </si>
  <si>
    <t>Call Option Price &amp; Fee  =</t>
  </si>
  <si>
    <t>During a particular year, the T-bill rate was 6%, the market return was 14%, and a portfolio manager with beta of .5 realized a return of 10%. Evaluate the manager based on the portfolio alpha.</t>
  </si>
  <si>
    <t>As port of her analysis, Jones also takes a look at one of Primo’s global funds. In this particular portfolio, Primo is invested 75% in Dutch stocks and 25% in British stocks. Th e benchmark invested 50% in each—Dutch and British stocks. On average, the British stocks outperformed the Dutch stocks. Th e euro appreciated 6% versus the U.S. dollar over the holding period, while the pound depreciated 2% versus the dollar. In terms of the local return, Primo outperformed the benchmark with the Dutch investments but underperformed the index with respect to the British stocks.</t>
  </si>
  <si>
    <t xml:space="preserve">Primo Management Co. is looking at how best to evaluate the performance of its managers. Primo has been hearing more and more about benchmark portfolios and is interested in trying this approach. As such, the company hired Sally Jones, CFA, as a consultant to educate the managers on the best methods for constructing a benchmark portfolio, how best to choose a benchmark, whether the style of the fund under management matters, and what they should do with their global funds in terms of benchmarking.
For the sake of discussion, Jones put together some comparative two-year performance numbers that relate to Primo’s current domestic funds under management and a potential benchmark.
</t>
  </si>
  <si>
    <t xml:space="preserve">What is the within-sector selection effect for each individual sector? </t>
  </si>
  <si>
    <t>Calculate the amount by which the Primo portfolio out- (or under-) performed the market over the period, as well as the contribution to performance of the pure sector allocation and security selection decisions.</t>
  </si>
  <si>
    <t>Historical data suggest the standard deviation of an all-equity strategy is about 5.5% per month. Suppose the risk-free rate is now 1% per month and market volatility is at its historical level. What would be a fair monthly fee to a perfect market timer, according to the Black-Scholes formula?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</si>
</sst>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0.0%"/>
    <numFmt numFmtId="165" formatCode="0.0000"/>
  </numFmts>
  <fonts count="10" x14ac:knownFonts="1">
    <font>
      <sz val="11"/>
      <color theme="1"/>
      <name val="Calibri"/>
      <family val="2"/>
      <scheme val="minor"/>
    </font>
    <font>
      <sz val="11"/>
      <color theme="1"/>
      <name val="Calibri"/>
      <family val="2"/>
      <scheme val="minor"/>
    </font>
    <font>
      <sz val="16"/>
      <color rgb="FFFF0000"/>
      <name val="Arial"/>
      <family val="2"/>
    </font>
    <font>
      <sz val="16"/>
      <name val="Arial"/>
      <family val="2"/>
    </font>
    <font>
      <b/>
      <sz val="16"/>
      <name val="Arial"/>
      <family val="2"/>
    </font>
    <font>
      <sz val="10"/>
      <name val="Arial"/>
      <family val="2"/>
    </font>
    <font>
      <sz val="16"/>
      <color rgb="FF0070C0"/>
      <name val="Calibri"/>
      <family val="2"/>
      <scheme val="minor"/>
    </font>
    <font>
      <sz val="16"/>
      <name val="Calibri"/>
      <family val="2"/>
      <scheme val="minor"/>
    </font>
    <font>
      <sz val="16"/>
      <color theme="1"/>
      <name val="Calibri"/>
      <family val="2"/>
      <scheme val="minor"/>
    </font>
    <font>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xf numFmtId="0" fontId="5" fillId="0" borderId="0" applyNumberFormat="0" applyFill="0" applyBorder="0" applyAlignment="0" applyProtection="0"/>
  </cellStyleXfs>
  <cellXfs count="29">
    <xf numFmtId="0" fontId="0" fillId="0" borderId="0" xfId="0"/>
    <xf numFmtId="0" fontId="2" fillId="2" borderId="0" xfId="0" applyFont="1" applyFill="1" applyBorder="1"/>
    <xf numFmtId="0" fontId="3" fillId="2" borderId="0" xfId="0" applyFont="1" applyFill="1" applyBorder="1"/>
    <xf numFmtId="0" fontId="7" fillId="2" borderId="0" xfId="0" applyFont="1" applyFill="1"/>
    <xf numFmtId="0" fontId="7" fillId="2" borderId="1" xfId="0" applyFont="1" applyFill="1" applyBorder="1"/>
    <xf numFmtId="44" fontId="7" fillId="2" borderId="0" xfId="2" applyFont="1" applyFill="1"/>
    <xf numFmtId="43" fontId="7" fillId="2" borderId="0" xfId="1" applyFont="1" applyFill="1"/>
    <xf numFmtId="0" fontId="7" fillId="2" borderId="0" xfId="0" applyFont="1" applyFill="1" applyAlignment="1">
      <alignment horizontal="center"/>
    </xf>
    <xf numFmtId="0" fontId="7" fillId="2" borderId="1" xfId="0" applyFont="1" applyFill="1" applyBorder="1" applyAlignment="1">
      <alignment horizontal="center"/>
    </xf>
    <xf numFmtId="0" fontId="7" fillId="2" borderId="1" xfId="0" applyFont="1" applyFill="1" applyBorder="1" applyAlignment="1">
      <alignment horizontal="center" wrapText="1"/>
    </xf>
    <xf numFmtId="10" fontId="7" fillId="2" borderId="0" xfId="0" applyNumberFormat="1" applyFont="1" applyFill="1"/>
    <xf numFmtId="10" fontId="7" fillId="2" borderId="0" xfId="3" applyNumberFormat="1" applyFont="1" applyFill="1"/>
    <xf numFmtId="0" fontId="7" fillId="2" borderId="0" xfId="0" applyFont="1" applyFill="1" applyAlignment="1">
      <alignment horizontal="right"/>
    </xf>
    <xf numFmtId="10" fontId="7" fillId="2" borderId="0" xfId="3" applyNumberFormat="1" applyFont="1" applyFill="1" applyAlignment="1">
      <alignment horizontal="center"/>
    </xf>
    <xf numFmtId="0" fontId="3" fillId="2" borderId="0" xfId="0" applyFont="1" applyFill="1" applyBorder="1" applyAlignment="1">
      <alignment horizontal="center"/>
    </xf>
    <xf numFmtId="0" fontId="7" fillId="2" borderId="0" xfId="0" applyFont="1" applyFill="1" applyBorder="1" applyAlignment="1">
      <alignment horizontal="center"/>
    </xf>
    <xf numFmtId="10" fontId="6" fillId="2" borderId="0" xfId="3" applyNumberFormat="1" applyFont="1" applyFill="1"/>
    <xf numFmtId="0" fontId="7" fillId="2" borderId="0" xfId="0" applyFont="1" applyFill="1" applyBorder="1" applyAlignment="1">
      <alignment horizontal="right"/>
    </xf>
    <xf numFmtId="10" fontId="7" fillId="2" borderId="1" xfId="3" applyNumberFormat="1" applyFont="1" applyFill="1" applyBorder="1"/>
    <xf numFmtId="10" fontId="7" fillId="2" borderId="1" xfId="3" applyNumberFormat="1" applyFont="1" applyFill="1" applyBorder="1" applyAlignment="1">
      <alignment horizontal="center"/>
    </xf>
    <xf numFmtId="0" fontId="8" fillId="2" borderId="0" xfId="0" applyFont="1" applyFill="1"/>
    <xf numFmtId="0" fontId="7" fillId="2" borderId="0" xfId="5" applyFont="1" applyFill="1"/>
    <xf numFmtId="165" fontId="7" fillId="2" borderId="0" xfId="5" applyNumberFormat="1" applyFont="1" applyFill="1"/>
    <xf numFmtId="164" fontId="6" fillId="3" borderId="2" xfId="3" applyNumberFormat="1" applyFont="1" applyFill="1" applyBorder="1" applyAlignment="1">
      <alignment horizontal="center"/>
    </xf>
    <xf numFmtId="0" fontId="6" fillId="3" borderId="2" xfId="0" applyFont="1" applyFill="1" applyBorder="1" applyAlignment="1">
      <alignment horizontal="center"/>
    </xf>
    <xf numFmtId="43" fontId="6" fillId="3" borderId="2" xfId="1" applyFont="1" applyFill="1" applyBorder="1"/>
    <xf numFmtId="10" fontId="6" fillId="3" borderId="2" xfId="3" applyNumberFormat="1" applyFont="1" applyFill="1" applyBorder="1"/>
    <xf numFmtId="0" fontId="4" fillId="2" borderId="0" xfId="0" applyFont="1" applyFill="1" applyBorder="1" applyAlignment="1">
      <alignment horizontal="left" wrapText="1"/>
    </xf>
    <xf numFmtId="0" fontId="9" fillId="0" borderId="0" xfId="0" applyFont="1" applyAlignment="1">
      <alignment horizontal="left" wrapText="1"/>
    </xf>
  </cellXfs>
  <cellStyles count="6">
    <cellStyle name="Comma" xfId="1" builtinId="3"/>
    <cellStyle name="Currency" xfId="2" builtinId="4"/>
    <cellStyle name="Normal" xfId="0" builtinId="0"/>
    <cellStyle name="normal 2" xfId="5"/>
    <cellStyle name="Normal 2 2" xfId="4"/>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180975</xdr:colOff>
      <xdr:row>6</xdr:row>
      <xdr:rowOff>297111</xdr:rowOff>
    </xdr:from>
    <xdr:to>
      <xdr:col>10</xdr:col>
      <xdr:colOff>114300</xdr:colOff>
      <xdr:row>6</xdr:row>
      <xdr:rowOff>1838325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 y="2049711"/>
          <a:ext cx="5419725" cy="15412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tabSelected="1" workbookViewId="0"/>
  </sheetViews>
  <sheetFormatPr defaultColWidth="10.85546875" defaultRowHeight="21" x14ac:dyDescent="0.35"/>
  <cols>
    <col min="1" max="1" width="10.85546875" style="2"/>
    <col min="2" max="2" width="21.85546875" style="3" customWidth="1"/>
    <col min="3" max="3" width="18.5703125" style="3" customWidth="1"/>
    <col min="4" max="4" width="14.42578125" style="3" customWidth="1"/>
    <col min="5" max="5" width="16.7109375" style="3" customWidth="1"/>
    <col min="6" max="6" width="14.42578125" style="3" customWidth="1"/>
    <col min="7" max="7" width="3.28515625" style="3" customWidth="1"/>
    <col min="8" max="8" width="17.85546875" style="3" customWidth="1"/>
    <col min="9" max="16" width="10.85546875" style="3"/>
    <col min="17" max="16384" width="10.85546875" style="2"/>
  </cols>
  <sheetData>
    <row r="1" spans="1:16" ht="83.25" customHeight="1" x14ac:dyDescent="0.3">
      <c r="B1" s="27" t="s">
        <v>35</v>
      </c>
      <c r="C1" s="27"/>
      <c r="D1" s="27"/>
      <c r="E1" s="27"/>
      <c r="F1" s="27"/>
      <c r="G1" s="27"/>
      <c r="H1" s="27"/>
      <c r="I1" s="2"/>
      <c r="J1" s="2"/>
      <c r="K1" s="2"/>
      <c r="L1" s="2"/>
      <c r="M1" s="2"/>
      <c r="N1" s="2"/>
      <c r="O1" s="2"/>
      <c r="P1" s="2"/>
    </row>
    <row r="3" spans="1:16" x14ac:dyDescent="0.35">
      <c r="B3" s="17" t="s">
        <v>1</v>
      </c>
      <c r="C3" s="23"/>
      <c r="D3" s="15"/>
      <c r="E3" s="15"/>
      <c r="F3" s="15"/>
      <c r="G3" s="2"/>
      <c r="H3" s="2"/>
      <c r="I3" s="2"/>
      <c r="J3" s="2"/>
      <c r="K3" s="2"/>
      <c r="L3" s="2"/>
      <c r="M3" s="2"/>
      <c r="N3" s="2"/>
      <c r="O3" s="2"/>
      <c r="P3" s="2"/>
    </row>
    <row r="4" spans="1:16" x14ac:dyDescent="0.35">
      <c r="B4" s="12" t="s">
        <v>3</v>
      </c>
      <c r="C4" s="23"/>
      <c r="D4" s="16"/>
      <c r="E4" s="16"/>
      <c r="F4" s="16"/>
      <c r="G4" s="2"/>
      <c r="H4" s="2"/>
      <c r="I4" s="2"/>
      <c r="J4" s="2"/>
      <c r="K4" s="2"/>
      <c r="L4" s="2"/>
      <c r="M4" s="2"/>
      <c r="N4" s="2"/>
      <c r="O4" s="2"/>
      <c r="P4" s="2"/>
    </row>
    <row r="5" spans="1:16" x14ac:dyDescent="0.35">
      <c r="B5" s="12" t="s">
        <v>2</v>
      </c>
      <c r="C5" s="23"/>
      <c r="D5" s="16"/>
      <c r="E5" s="16"/>
      <c r="F5" s="16"/>
      <c r="G5" s="2"/>
      <c r="H5" s="2"/>
      <c r="I5" s="2"/>
      <c r="J5" s="2"/>
      <c r="K5" s="2"/>
      <c r="L5" s="2"/>
      <c r="M5" s="2"/>
      <c r="N5" s="2"/>
      <c r="O5" s="2"/>
      <c r="P5" s="2"/>
    </row>
    <row r="6" spans="1:16" x14ac:dyDescent="0.35">
      <c r="B6" s="12" t="s">
        <v>9</v>
      </c>
      <c r="C6" s="23"/>
      <c r="D6" s="16"/>
      <c r="E6" s="16"/>
      <c r="F6" s="16"/>
      <c r="G6" s="2"/>
      <c r="H6" s="2"/>
      <c r="I6" s="2"/>
      <c r="J6" s="2"/>
      <c r="K6" s="2"/>
      <c r="L6" s="2"/>
      <c r="M6" s="2"/>
      <c r="N6" s="2"/>
      <c r="O6" s="2"/>
      <c r="P6" s="2"/>
    </row>
    <row r="8" spans="1:16" x14ac:dyDescent="0.35">
      <c r="A8" s="1" t="s">
        <v>0</v>
      </c>
      <c r="G8" s="2"/>
      <c r="H8" s="2"/>
      <c r="I8" s="2"/>
      <c r="J8" s="2"/>
      <c r="K8" s="2"/>
      <c r="L8" s="2"/>
      <c r="M8" s="2"/>
      <c r="N8" s="2"/>
      <c r="O8" s="2"/>
      <c r="P8" s="2"/>
    </row>
    <row r="10" spans="1:16" x14ac:dyDescent="0.35">
      <c r="B10" s="12" t="s">
        <v>4</v>
      </c>
      <c r="C10" s="10">
        <f>C6-(C3+C5*(C4-C3))</f>
        <v>0</v>
      </c>
    </row>
  </sheetData>
  <mergeCells count="1">
    <mergeCell ref="B1:H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6"/>
  <sheetViews>
    <sheetView workbookViewId="0"/>
  </sheetViews>
  <sheetFormatPr defaultRowHeight="15" x14ac:dyDescent="0.25"/>
  <cols>
    <col min="11" max="11" width="18" customWidth="1"/>
  </cols>
  <sheetData>
    <row r="1" spans="2:11" x14ac:dyDescent="0.25">
      <c r="B1" s="28" t="s">
        <v>37</v>
      </c>
      <c r="C1" s="28"/>
      <c r="D1" s="28"/>
      <c r="E1" s="28"/>
      <c r="F1" s="28"/>
      <c r="G1" s="28"/>
      <c r="H1" s="28"/>
      <c r="I1" s="28"/>
      <c r="J1" s="28"/>
      <c r="K1" s="28"/>
    </row>
    <row r="2" spans="2:11" x14ac:dyDescent="0.25">
      <c r="B2" s="28"/>
      <c r="C2" s="28"/>
      <c r="D2" s="28"/>
      <c r="E2" s="28"/>
      <c r="F2" s="28"/>
      <c r="G2" s="28"/>
      <c r="H2" s="28"/>
      <c r="I2" s="28"/>
      <c r="J2" s="28"/>
      <c r="K2" s="28"/>
    </row>
    <row r="3" spans="2:11" x14ac:dyDescent="0.25">
      <c r="B3" s="28"/>
      <c r="C3" s="28"/>
      <c r="D3" s="28"/>
      <c r="E3" s="28"/>
      <c r="F3" s="28"/>
      <c r="G3" s="28"/>
      <c r="H3" s="28"/>
      <c r="I3" s="28"/>
      <c r="J3" s="28"/>
      <c r="K3" s="28"/>
    </row>
    <row r="4" spans="2:11" x14ac:dyDescent="0.25">
      <c r="B4" s="28"/>
      <c r="C4" s="28"/>
      <c r="D4" s="28"/>
      <c r="E4" s="28"/>
      <c r="F4" s="28"/>
      <c r="G4" s="28"/>
      <c r="H4" s="28"/>
      <c r="I4" s="28"/>
      <c r="J4" s="28"/>
      <c r="K4" s="28"/>
    </row>
    <row r="5" spans="2:11" x14ac:dyDescent="0.25">
      <c r="B5" s="28"/>
      <c r="C5" s="28"/>
      <c r="D5" s="28"/>
      <c r="E5" s="28"/>
      <c r="F5" s="28"/>
      <c r="G5" s="28"/>
      <c r="H5" s="28"/>
      <c r="I5" s="28"/>
      <c r="J5" s="28"/>
      <c r="K5" s="28"/>
    </row>
    <row r="6" spans="2:11" ht="63" customHeight="1" x14ac:dyDescent="0.25">
      <c r="B6" s="28"/>
      <c r="C6" s="28"/>
      <c r="D6" s="28"/>
      <c r="E6" s="28"/>
      <c r="F6" s="28"/>
      <c r="G6" s="28"/>
      <c r="H6" s="28"/>
      <c r="I6" s="28"/>
      <c r="J6" s="28"/>
      <c r="K6" s="28"/>
    </row>
    <row r="7" spans="2:11" ht="155.25" customHeight="1" x14ac:dyDescent="0.25"/>
    <row r="9" spans="2:11" x14ac:dyDescent="0.25">
      <c r="B9" s="28" t="s">
        <v>36</v>
      </c>
      <c r="C9" s="28"/>
      <c r="D9" s="28"/>
      <c r="E9" s="28"/>
      <c r="F9" s="28"/>
      <c r="G9" s="28"/>
      <c r="H9" s="28"/>
      <c r="I9" s="28"/>
      <c r="J9" s="28"/>
      <c r="K9" s="28"/>
    </row>
    <row r="10" spans="2:11" x14ac:dyDescent="0.25">
      <c r="B10" s="28"/>
      <c r="C10" s="28"/>
      <c r="D10" s="28"/>
      <c r="E10" s="28"/>
      <c r="F10" s="28"/>
      <c r="G10" s="28"/>
      <c r="H10" s="28"/>
      <c r="I10" s="28"/>
      <c r="J10" s="28"/>
      <c r="K10" s="28"/>
    </row>
    <row r="11" spans="2:11" x14ac:dyDescent="0.25">
      <c r="B11" s="28"/>
      <c r="C11" s="28"/>
      <c r="D11" s="28"/>
      <c r="E11" s="28"/>
      <c r="F11" s="28"/>
      <c r="G11" s="28"/>
      <c r="H11" s="28"/>
      <c r="I11" s="28"/>
      <c r="J11" s="28"/>
      <c r="K11" s="28"/>
    </row>
    <row r="12" spans="2:11" x14ac:dyDescent="0.25">
      <c r="B12" s="28"/>
      <c r="C12" s="28"/>
      <c r="D12" s="28"/>
      <c r="E12" s="28"/>
      <c r="F12" s="28"/>
      <c r="G12" s="28"/>
      <c r="H12" s="28"/>
      <c r="I12" s="28"/>
      <c r="J12" s="28"/>
      <c r="K12" s="28"/>
    </row>
    <row r="13" spans="2:11" x14ac:dyDescent="0.25">
      <c r="B13" s="28"/>
      <c r="C13" s="28"/>
      <c r="D13" s="28"/>
      <c r="E13" s="28"/>
      <c r="F13" s="28"/>
      <c r="G13" s="28"/>
      <c r="H13" s="28"/>
      <c r="I13" s="28"/>
      <c r="J13" s="28"/>
      <c r="K13" s="28"/>
    </row>
    <row r="14" spans="2:11" x14ac:dyDescent="0.25">
      <c r="B14" s="28"/>
      <c r="C14" s="28"/>
      <c r="D14" s="28"/>
      <c r="E14" s="28"/>
      <c r="F14" s="28"/>
      <c r="G14" s="28"/>
      <c r="H14" s="28"/>
      <c r="I14" s="28"/>
      <c r="J14" s="28"/>
      <c r="K14" s="28"/>
    </row>
    <row r="15" spans="2:11" x14ac:dyDescent="0.25">
      <c r="B15" s="28"/>
      <c r="C15" s="28"/>
      <c r="D15" s="28"/>
      <c r="E15" s="28"/>
      <c r="F15" s="28"/>
      <c r="G15" s="28"/>
      <c r="H15" s="28"/>
      <c r="I15" s="28"/>
      <c r="J15" s="28"/>
      <c r="K15" s="28"/>
    </row>
    <row r="16" spans="2:11" x14ac:dyDescent="0.25">
      <c r="B16" s="28"/>
      <c r="C16" s="28"/>
      <c r="D16" s="28"/>
      <c r="E16" s="28"/>
      <c r="F16" s="28"/>
      <c r="G16" s="28"/>
      <c r="H16" s="28"/>
      <c r="I16" s="28"/>
      <c r="J16" s="28"/>
      <c r="K16" s="28"/>
    </row>
  </sheetData>
  <mergeCells count="2">
    <mergeCell ref="B1:K6"/>
    <mergeCell ref="B9:K1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
  <sheetViews>
    <sheetView workbookViewId="0"/>
  </sheetViews>
  <sheetFormatPr defaultColWidth="10.85546875" defaultRowHeight="21" x14ac:dyDescent="0.35"/>
  <cols>
    <col min="1" max="1" width="10.85546875" style="2"/>
    <col min="2" max="2" width="25.42578125" style="3" customWidth="1"/>
    <col min="3" max="6" width="13.85546875" style="7" customWidth="1"/>
    <col min="7" max="15" width="10.85546875" style="3"/>
    <col min="16" max="16384" width="10.85546875" style="2"/>
  </cols>
  <sheetData>
    <row r="1" spans="2:15" ht="71.25" customHeight="1" x14ac:dyDescent="0.3">
      <c r="B1" s="27" t="s">
        <v>38</v>
      </c>
      <c r="C1" s="27"/>
      <c r="D1" s="27"/>
      <c r="E1" s="27"/>
      <c r="F1" s="14"/>
      <c r="G1" s="1" t="s">
        <v>0</v>
      </c>
      <c r="H1" s="2"/>
      <c r="I1" s="2"/>
      <c r="J1" s="2"/>
      <c r="K1" s="2"/>
      <c r="L1" s="2"/>
      <c r="M1" s="2"/>
      <c r="N1" s="2"/>
      <c r="O1" s="2"/>
    </row>
    <row r="3" spans="2:15" x14ac:dyDescent="0.35">
      <c r="D3" s="7" t="s">
        <v>7</v>
      </c>
      <c r="F3" s="7" t="s">
        <v>6</v>
      </c>
      <c r="H3" s="3" t="s">
        <v>15</v>
      </c>
    </row>
    <row r="4" spans="2:15" x14ac:dyDescent="0.35">
      <c r="B4" s="4" t="s">
        <v>10</v>
      </c>
      <c r="C4" s="8" t="s">
        <v>11</v>
      </c>
      <c r="D4" s="8" t="s">
        <v>5</v>
      </c>
      <c r="E4" s="8" t="s">
        <v>11</v>
      </c>
      <c r="F4" s="8" t="s">
        <v>5</v>
      </c>
      <c r="H4" s="3" t="s">
        <v>16</v>
      </c>
    </row>
    <row r="5" spans="2:15" x14ac:dyDescent="0.35">
      <c r="B5" s="3" t="s">
        <v>12</v>
      </c>
      <c r="C5" s="24"/>
      <c r="D5" s="24"/>
      <c r="E5" s="24"/>
      <c r="F5" s="24"/>
      <c r="H5" s="11">
        <f>(E5-F5)*C5</f>
        <v>0</v>
      </c>
    </row>
    <row r="6" spans="2:15" x14ac:dyDescent="0.35">
      <c r="B6" s="3" t="s">
        <v>13</v>
      </c>
      <c r="C6" s="24"/>
      <c r="D6" s="24"/>
      <c r="E6" s="24"/>
      <c r="F6" s="24"/>
      <c r="H6" s="11">
        <f t="shared" ref="H6:H7" si="0">(E6-F6)*C6</f>
        <v>0</v>
      </c>
    </row>
    <row r="7" spans="2:15" x14ac:dyDescent="0.35">
      <c r="B7" s="3" t="s">
        <v>14</v>
      </c>
      <c r="C7" s="24"/>
      <c r="D7" s="24"/>
      <c r="E7" s="24"/>
      <c r="F7" s="24"/>
      <c r="G7" s="4"/>
      <c r="H7" s="18">
        <f t="shared" si="0"/>
        <v>0</v>
      </c>
    </row>
    <row r="8" spans="2:15" x14ac:dyDescent="0.35">
      <c r="G8" s="3" t="s">
        <v>17</v>
      </c>
      <c r="H8" s="11">
        <f>SUM(H5:H7)</f>
        <v>0</v>
      </c>
    </row>
  </sheetData>
  <mergeCells count="1">
    <mergeCell ref="B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workbookViewId="0"/>
  </sheetViews>
  <sheetFormatPr defaultColWidth="10.85546875" defaultRowHeight="21" x14ac:dyDescent="0.35"/>
  <cols>
    <col min="1" max="1" width="10.85546875" style="2"/>
    <col min="2" max="2" width="29" style="3" customWidth="1"/>
    <col min="3" max="6" width="13.85546875" style="7" customWidth="1"/>
    <col min="7" max="15" width="10.85546875" style="3"/>
    <col min="16" max="16384" width="10.85546875" style="2"/>
  </cols>
  <sheetData>
    <row r="1" spans="1:15" ht="118.5" customHeight="1" x14ac:dyDescent="0.3">
      <c r="B1" s="27" t="s">
        <v>39</v>
      </c>
      <c r="C1" s="27"/>
      <c r="D1" s="27"/>
      <c r="E1" s="27"/>
      <c r="F1" s="14"/>
      <c r="G1" s="1" t="s">
        <v>0</v>
      </c>
      <c r="H1" s="2"/>
      <c r="I1" s="2"/>
      <c r="J1" s="2"/>
      <c r="K1" s="2"/>
      <c r="L1" s="2"/>
      <c r="M1" s="2"/>
      <c r="N1" s="2"/>
      <c r="O1" s="2"/>
    </row>
    <row r="3" spans="1:15" x14ac:dyDescent="0.35">
      <c r="D3" s="7" t="s">
        <v>7</v>
      </c>
      <c r="F3" s="7" t="s">
        <v>6</v>
      </c>
      <c r="H3" s="3" t="s">
        <v>15</v>
      </c>
    </row>
    <row r="4" spans="1:15" x14ac:dyDescent="0.35">
      <c r="B4" s="4" t="s">
        <v>10</v>
      </c>
      <c r="C4" s="8" t="s">
        <v>11</v>
      </c>
      <c r="D4" s="8" t="s">
        <v>5</v>
      </c>
      <c r="E4" s="8" t="s">
        <v>11</v>
      </c>
      <c r="F4" s="8" t="s">
        <v>5</v>
      </c>
      <c r="H4" s="3" t="s">
        <v>16</v>
      </c>
    </row>
    <row r="5" spans="1:15" x14ac:dyDescent="0.35">
      <c r="B5" s="3" t="s">
        <v>12</v>
      </c>
      <c r="C5" s="24"/>
      <c r="D5" s="24"/>
      <c r="E5" s="24"/>
      <c r="F5" s="24"/>
      <c r="H5" s="11">
        <f>(E5-F5)*C5</f>
        <v>0</v>
      </c>
    </row>
    <row r="6" spans="1:15" x14ac:dyDescent="0.35">
      <c r="B6" s="3" t="s">
        <v>13</v>
      </c>
      <c r="C6" s="24"/>
      <c r="D6" s="24"/>
      <c r="E6" s="24"/>
      <c r="F6" s="24"/>
      <c r="H6" s="11">
        <f t="shared" ref="H6:H7" si="0">(E6-F6)*C6</f>
        <v>0</v>
      </c>
    </row>
    <row r="7" spans="1:15" x14ac:dyDescent="0.35">
      <c r="B7" s="3" t="s">
        <v>14</v>
      </c>
      <c r="C7" s="24"/>
      <c r="D7" s="24"/>
      <c r="E7" s="24"/>
      <c r="F7" s="24"/>
      <c r="G7" s="4"/>
      <c r="H7" s="18">
        <f t="shared" si="0"/>
        <v>0</v>
      </c>
    </row>
    <row r="8" spans="1:15" x14ac:dyDescent="0.35">
      <c r="G8" s="3" t="s">
        <v>17</v>
      </c>
      <c r="H8" s="11">
        <f>SUM(H5:H7)</f>
        <v>0</v>
      </c>
    </row>
    <row r="9" spans="1:15" x14ac:dyDescent="0.35">
      <c r="A9" s="1" t="s">
        <v>0</v>
      </c>
    </row>
    <row r="10" spans="1:15" x14ac:dyDescent="0.35">
      <c r="A10" s="1"/>
      <c r="B10" s="3" t="s">
        <v>18</v>
      </c>
      <c r="C10" s="13">
        <f>SUMPRODUCT(C5:C7,E5:E7)</f>
        <v>0</v>
      </c>
    </row>
    <row r="11" spans="1:15" x14ac:dyDescent="0.35">
      <c r="B11" s="3" t="s">
        <v>19</v>
      </c>
      <c r="C11" s="19">
        <f>SUMPRODUCT(D5:D7,F5:F7)</f>
        <v>0</v>
      </c>
    </row>
    <row r="12" spans="1:15" x14ac:dyDescent="0.35">
      <c r="B12" s="3" t="s">
        <v>20</v>
      </c>
      <c r="C12" s="13">
        <f>C10-C11</f>
        <v>0</v>
      </c>
    </row>
    <row r="14" spans="1:15" ht="42" x14ac:dyDescent="0.35">
      <c r="B14" s="4" t="s">
        <v>23</v>
      </c>
      <c r="C14" s="9" t="s">
        <v>21</v>
      </c>
    </row>
    <row r="15" spans="1:15" x14ac:dyDescent="0.35">
      <c r="B15" s="3" t="str">
        <f>B5</f>
        <v xml:space="preserve">Large-cap growth </v>
      </c>
      <c r="C15" s="13">
        <f>C5-D5</f>
        <v>0</v>
      </c>
    </row>
    <row r="16" spans="1:15" x14ac:dyDescent="0.35">
      <c r="B16" s="3" t="str">
        <f t="shared" ref="B16:B17" si="1">B6</f>
        <v xml:space="preserve">Mid-cap growth </v>
      </c>
      <c r="C16" s="13">
        <f t="shared" ref="C16:C17" si="2">C6-D6</f>
        <v>0</v>
      </c>
    </row>
    <row r="17" spans="2:3" x14ac:dyDescent="0.35">
      <c r="B17" s="3" t="str">
        <f t="shared" si="1"/>
        <v xml:space="preserve">Small-cap growth </v>
      </c>
      <c r="C17" s="13">
        <f t="shared" si="2"/>
        <v>0</v>
      </c>
    </row>
    <row r="19" spans="2:3" x14ac:dyDescent="0.35">
      <c r="B19" s="3" t="s">
        <v>22</v>
      </c>
      <c r="C19" s="13">
        <f>SUMPRODUCT(C15:C17,F5:F7)</f>
        <v>0</v>
      </c>
    </row>
    <row r="21" spans="2:3" ht="42" x14ac:dyDescent="0.35">
      <c r="B21" s="4" t="s">
        <v>8</v>
      </c>
      <c r="C21" s="9" t="s">
        <v>21</v>
      </c>
    </row>
    <row r="22" spans="2:3" x14ac:dyDescent="0.35">
      <c r="B22" s="3" t="s">
        <v>12</v>
      </c>
      <c r="C22" s="13">
        <f>E5-F5</f>
        <v>0</v>
      </c>
    </row>
    <row r="23" spans="2:3" x14ac:dyDescent="0.35">
      <c r="B23" s="3" t="s">
        <v>13</v>
      </c>
      <c r="C23" s="13">
        <f t="shared" ref="C23:C24" si="3">E6-F6</f>
        <v>0</v>
      </c>
    </row>
    <row r="24" spans="2:3" x14ac:dyDescent="0.35">
      <c r="B24" s="3" t="s">
        <v>14</v>
      </c>
      <c r="C24" s="13">
        <f t="shared" si="3"/>
        <v>0</v>
      </c>
    </row>
    <row r="26" spans="2:3" x14ac:dyDescent="0.35">
      <c r="B26" s="3" t="s">
        <v>24</v>
      </c>
      <c r="C26" s="13">
        <f>SUMPRODUCT(C22:C24,C5:C7)</f>
        <v>0</v>
      </c>
    </row>
  </sheetData>
  <mergeCells count="1">
    <mergeCell ref="B1:E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workbookViewId="0"/>
  </sheetViews>
  <sheetFormatPr defaultColWidth="10.85546875" defaultRowHeight="21" x14ac:dyDescent="0.35"/>
  <cols>
    <col min="1" max="1" width="10.85546875" style="2"/>
    <col min="2" max="2" width="23" style="3" customWidth="1"/>
    <col min="3" max="3" width="15.7109375" style="3" customWidth="1"/>
    <col min="4" max="4" width="11" style="3" bestFit="1" customWidth="1"/>
    <col min="5" max="16" width="10.85546875" style="3"/>
    <col min="17" max="16384" width="10.85546875" style="2"/>
  </cols>
  <sheetData>
    <row r="1" spans="1:16" ht="129" customHeight="1" x14ac:dyDescent="0.3">
      <c r="B1" s="27" t="s">
        <v>40</v>
      </c>
      <c r="C1" s="27"/>
      <c r="D1" s="27"/>
      <c r="E1" s="27"/>
      <c r="F1" s="27"/>
      <c r="G1" s="27"/>
      <c r="H1" s="27"/>
      <c r="I1" s="2"/>
      <c r="J1" s="2"/>
      <c r="K1" s="2"/>
      <c r="L1" s="2"/>
      <c r="M1" s="2"/>
      <c r="N1" s="2"/>
      <c r="O1" s="2"/>
      <c r="P1" s="2"/>
    </row>
    <row r="2" spans="1:16" x14ac:dyDescent="0.35">
      <c r="C2" s="20"/>
      <c r="D2" s="20"/>
    </row>
    <row r="3" spans="1:16" x14ac:dyDescent="0.35">
      <c r="B3" s="21" t="s">
        <v>25</v>
      </c>
      <c r="C3" s="25"/>
      <c r="D3" s="6">
        <f>(C5+D4)*C7</f>
        <v>0</v>
      </c>
    </row>
    <row r="4" spans="1:16" x14ac:dyDescent="0.35">
      <c r="B4" s="21" t="s">
        <v>26</v>
      </c>
      <c r="C4" s="6">
        <f>C3*(1+C5)</f>
        <v>0</v>
      </c>
      <c r="D4" s="6">
        <f>(C6^2)/2</f>
        <v>0</v>
      </c>
    </row>
    <row r="5" spans="1:16" x14ac:dyDescent="0.35">
      <c r="B5" s="21" t="s">
        <v>27</v>
      </c>
      <c r="C5" s="26"/>
      <c r="D5" s="20"/>
    </row>
    <row r="6" spans="1:16" x14ac:dyDescent="0.35">
      <c r="B6" s="21" t="s">
        <v>28</v>
      </c>
      <c r="C6" s="26"/>
      <c r="D6" s="20"/>
    </row>
    <row r="7" spans="1:16" x14ac:dyDescent="0.35">
      <c r="B7" s="21" t="s">
        <v>29</v>
      </c>
      <c r="C7" s="26"/>
      <c r="D7" s="21"/>
    </row>
    <row r="8" spans="1:16" x14ac:dyDescent="0.35">
      <c r="B8" s="21"/>
      <c r="C8" s="11"/>
      <c r="D8" s="21"/>
    </row>
    <row r="9" spans="1:16" x14ac:dyDescent="0.35">
      <c r="A9" s="1" t="s">
        <v>0</v>
      </c>
      <c r="B9" s="21"/>
      <c r="C9" s="11"/>
      <c r="D9" s="21"/>
    </row>
    <row r="10" spans="1:16" x14ac:dyDescent="0.35">
      <c r="B10" s="21"/>
      <c r="C10" s="11"/>
      <c r="D10" s="21"/>
    </row>
    <row r="11" spans="1:16" x14ac:dyDescent="0.35">
      <c r="B11" s="21" t="s">
        <v>30</v>
      </c>
      <c r="C11" s="22" t="e">
        <f>(LN(C3/C4)+D3)/(C6*(C7^0.5))</f>
        <v>#DIV/0!</v>
      </c>
      <c r="D11" s="21"/>
    </row>
    <row r="12" spans="1:16" x14ac:dyDescent="0.35">
      <c r="B12" s="21" t="s">
        <v>31</v>
      </c>
      <c r="C12" s="22" t="e">
        <f>C11-(C6*(C7^0.5))</f>
        <v>#DIV/0!</v>
      </c>
      <c r="D12" s="21"/>
    </row>
    <row r="13" spans="1:16" x14ac:dyDescent="0.35">
      <c r="B13" s="21" t="s">
        <v>32</v>
      </c>
      <c r="C13" s="22" t="e">
        <f>NORMSDIST(C11)</f>
        <v>#DIV/0!</v>
      </c>
      <c r="D13" s="6" t="e">
        <f>NORMSDIST(-C11)</f>
        <v>#DIV/0!</v>
      </c>
    </row>
    <row r="14" spans="1:16" x14ac:dyDescent="0.35">
      <c r="B14" s="21" t="s">
        <v>33</v>
      </c>
      <c r="C14" s="22" t="e">
        <f>NORMSDIST(C12)</f>
        <v>#DIV/0!</v>
      </c>
      <c r="D14" s="6" t="e">
        <f>NORMSDIST(-C12)</f>
        <v>#DIV/0!</v>
      </c>
    </row>
    <row r="15" spans="1:16" x14ac:dyDescent="0.35">
      <c r="B15" s="21"/>
      <c r="C15" s="21"/>
      <c r="D15" s="21"/>
    </row>
    <row r="16" spans="1:16" x14ac:dyDescent="0.35">
      <c r="B16" s="21" t="s">
        <v>34</v>
      </c>
      <c r="C16" s="21"/>
      <c r="D16" s="11" t="e">
        <f>C3*C13-C4*C14/(2.718^(C5*C7))</f>
        <v>#DIV/0!</v>
      </c>
    </row>
    <row r="17" spans="2:4" s="2" customFormat="1" x14ac:dyDescent="0.35">
      <c r="B17" s="21"/>
      <c r="C17" s="21"/>
      <c r="D17" s="21"/>
    </row>
    <row r="18" spans="2:4" s="2" customFormat="1" x14ac:dyDescent="0.35">
      <c r="B18" s="21"/>
      <c r="C18" s="20"/>
      <c r="D18" s="5"/>
    </row>
  </sheetData>
  <mergeCells count="1">
    <mergeCell ref="B1:H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18-10</vt:lpstr>
      <vt:lpstr>18-12, 13, Data</vt:lpstr>
      <vt:lpstr>18-12</vt:lpstr>
      <vt:lpstr>18-13</vt:lpstr>
      <vt:lpstr>18-18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IT Operations</cp:lastModifiedBy>
  <dcterms:created xsi:type="dcterms:W3CDTF">2012-06-28T16:58:18Z</dcterms:created>
  <dcterms:modified xsi:type="dcterms:W3CDTF">2012-09-14T06:50:03Z</dcterms:modified>
</cp:coreProperties>
</file>