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35" windowWidth="14535" windowHeight="12285" tabRatio="772"/>
  </bookViews>
  <sheets>
    <sheet name="20-2" sheetId="147" r:id="rId1"/>
    <sheet name="20-3" sheetId="148" r:id="rId2"/>
    <sheet name="20-11" sheetId="149" r:id="rId3"/>
    <sheet name="20-16" sheetId="142" r:id="rId4"/>
  </sheets>
  <calcPr calcId="145621"/>
</workbook>
</file>

<file path=xl/calcChain.xml><?xml version="1.0" encoding="utf-8"?>
<calcChain xmlns="http://schemas.openxmlformats.org/spreadsheetml/2006/main">
  <c r="E15" i="142" l="1"/>
  <c r="E16" i="142" s="1"/>
  <c r="E13" i="142"/>
  <c r="D12" i="149" l="1"/>
  <c r="D13" i="149"/>
  <c r="D14" i="149"/>
  <c r="E14" i="149" s="1"/>
  <c r="F14" i="149" s="1"/>
  <c r="D11" i="149"/>
  <c r="E11" i="149" s="1"/>
  <c r="F11" i="149" s="1"/>
  <c r="C12" i="149"/>
  <c r="E12" i="149" s="1"/>
  <c r="F12" i="149" s="1"/>
  <c r="C13" i="149"/>
  <c r="C14" i="149"/>
  <c r="C11" i="149"/>
  <c r="E9" i="148"/>
  <c r="E8" i="148"/>
  <c r="E11" i="148" s="1"/>
  <c r="D8" i="147"/>
  <c r="E13" i="149" l="1"/>
  <c r="F13" i="149" s="1"/>
</calcChain>
</file>

<file path=xl/sharedStrings.xml><?xml version="1.0" encoding="utf-8"?>
<sst xmlns="http://schemas.openxmlformats.org/spreadsheetml/2006/main" count="45" uniqueCount="35">
  <si>
    <t>Solution</t>
  </si>
  <si>
    <t>a.</t>
  </si>
  <si>
    <t>c.</t>
  </si>
  <si>
    <t>Equity portfolio size</t>
  </si>
  <si>
    <t>million</t>
  </si>
  <si>
    <t>Equity portfolio beta</t>
  </si>
  <si>
    <t>S&amp;P Index value</t>
  </si>
  <si>
    <t># of contracts</t>
  </si>
  <si>
    <t>Incentive fee</t>
  </si>
  <si>
    <t>T-bill rate</t>
  </si>
  <si>
    <t>Fund performance</t>
  </si>
  <si>
    <t>Yr 2 required return</t>
  </si>
  <si>
    <t>Yr 1 value (base 100)</t>
  </si>
  <si>
    <t>Yr 2 required value</t>
  </si>
  <si>
    <t>Fund assets</t>
  </si>
  <si>
    <t>Management fee</t>
  </si>
  <si>
    <t>Money market rate</t>
  </si>
  <si>
    <t>Portfolio returns</t>
  </si>
  <si>
    <t>Total fee (%)</t>
  </si>
  <si>
    <t>Total
 fee</t>
  </si>
  <si>
    <t>Mgmt fee</t>
  </si>
  <si>
    <t>$ millions</t>
  </si>
  <si>
    <t>Risk free rate</t>
  </si>
  <si>
    <t>Waterworks beta</t>
  </si>
  <si>
    <t>Waterworks r-square</t>
  </si>
  <si>
    <t>Waterworks SD of residuals</t>
  </si>
  <si>
    <t>(per month)</t>
  </si>
  <si>
    <t>Waterworks alpha</t>
  </si>
  <si>
    <t>Waterworks portfolio value</t>
  </si>
  <si>
    <t>Z value</t>
  </si>
  <si>
    <t>Probability of negative return</t>
  </si>
  <si>
    <t>A fund manages a $1.2 billion equity portfolio with a beta of .6. If the S&amp;P contract multiplier is $250 and the index is currently at 800, how many contracts should the fund sell to make its overall position market neutral?</t>
  </si>
  <si>
    <t xml:space="preserve">The following is part of the computer output from a regression of monthly returns on Waterworks stock against the S&amp;P 500 Index. A hedge fund manager believes that Waterworks is underpriced, with an alpha of 2% over the coming month. 
a. If he holds a $3 million portfolio of Waterworks stock and wishes to hedge market exposure for the next month using one-month maturity S&amp;P 500 futures contracts, how many contracts should he enter? Should he buy or sell contracts? The S&amp;P 500 currently is at 1,000 and the contract multiplier is $250.
b. What is the standard deviation of the monthly return of the hedged portfolio?
c. Assuming that monthly returns are approximately normally distributed, what is the probability that this market-neutral strategy will lose money over the next month? Assume the risk-free rate is .5% per month.
</t>
  </si>
  <si>
    <t xml:space="preserve">A hedge fund with $1 billion of assets charges a management fee of 2% and an incentive fee of 20% of returns over a money market rate, which currently is 5%. Calculate total fees, both in dollars and as a percent of assets under management, for portfolio returns of: 
a. - 5%
b. 0
c. 5%
d. 10%
</t>
  </si>
  <si>
    <t>A hedge fund charges an incentive fee of 20% of any investment returns above the T-bill rate, which currently is 2%. In the first year, the fund suffers a loss of 8%. What rate of return must it earn in the second year to be eligible for an incentive fee?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</si>
</sst>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color rgb="FF0070C0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7" fillId="2" borderId="0" xfId="0" applyFont="1" applyFill="1"/>
    <xf numFmtId="43" fontId="7" fillId="2" borderId="0" xfId="1" applyFont="1" applyFill="1"/>
    <xf numFmtId="0" fontId="7" fillId="2" borderId="1" xfId="0" applyFont="1" applyFill="1" applyBorder="1" applyAlignment="1">
      <alignment horizontal="center" wrapText="1"/>
    </xf>
    <xf numFmtId="10" fontId="7" fillId="2" borderId="0" xfId="3" applyNumberFormat="1" applyFont="1" applyFill="1"/>
    <xf numFmtId="165" fontId="7" fillId="2" borderId="0" xfId="1" applyNumberFormat="1" applyFont="1" applyFill="1"/>
    <xf numFmtId="164" fontId="7" fillId="2" borderId="0" xfId="0" applyNumberFormat="1" applyFont="1" applyFill="1"/>
    <xf numFmtId="2" fontId="7" fillId="2" borderId="0" xfId="0" applyNumberFormat="1" applyFont="1" applyFill="1"/>
    <xf numFmtId="164" fontId="7" fillId="2" borderId="0" xfId="3" applyNumberFormat="1" applyFont="1" applyFill="1"/>
    <xf numFmtId="0" fontId="7" fillId="2" borderId="0" xfId="0" applyFont="1" applyFill="1" applyAlignment="1"/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2" fontId="7" fillId="2" borderId="4" xfId="1" applyNumberFormat="1" applyFont="1" applyFill="1" applyBorder="1"/>
    <xf numFmtId="2" fontId="7" fillId="2" borderId="0" xfId="1" applyNumberFormat="1" applyFont="1" applyFill="1" applyBorder="1"/>
    <xf numFmtId="2" fontId="7" fillId="2" borderId="5" xfId="1" applyNumberFormat="1" applyFont="1" applyFill="1" applyBorder="1"/>
    <xf numFmtId="2" fontId="7" fillId="2" borderId="2" xfId="1" applyNumberFormat="1" applyFont="1" applyFill="1" applyBorder="1"/>
    <xf numFmtId="2" fontId="7" fillId="2" borderId="1" xfId="1" applyNumberFormat="1" applyFont="1" applyFill="1" applyBorder="1"/>
    <xf numFmtId="2" fontId="7" fillId="2" borderId="3" xfId="1" applyNumberFormat="1" applyFont="1" applyFill="1" applyBorder="1"/>
    <xf numFmtId="166" fontId="6" fillId="3" borderId="9" xfId="2" applyNumberFormat="1" applyFont="1" applyFill="1" applyBorder="1"/>
    <xf numFmtId="43" fontId="6" fillId="3" borderId="9" xfId="1" applyFont="1" applyFill="1" applyBorder="1"/>
    <xf numFmtId="2" fontId="6" fillId="3" borderId="9" xfId="0" applyNumberFormat="1" applyFont="1" applyFill="1" applyBorder="1"/>
    <xf numFmtId="44" fontId="6" fillId="3" borderId="9" xfId="2" applyFont="1" applyFill="1" applyBorder="1"/>
    <xf numFmtId="164" fontId="6" fillId="3" borderId="9" xfId="3" applyNumberFormat="1" applyFont="1" applyFill="1" applyBorder="1"/>
    <xf numFmtId="9" fontId="6" fillId="3" borderId="9" xfId="3" applyFont="1" applyFill="1" applyBorder="1"/>
    <xf numFmtId="0" fontId="4" fillId="2" borderId="0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Normal" xfId="0" builtinId="0"/>
    <cellStyle name="normal 2" xfId="5"/>
    <cellStyle name="Normal 2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676276</xdr:colOff>
      <xdr:row>1</xdr:row>
      <xdr:rowOff>147822</xdr:rowOff>
    </xdr:from>
    <xdr:to>
      <xdr:col>11</xdr:col>
      <xdr:colOff>142876</xdr:colOff>
      <xdr:row>5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1" y="3948297"/>
          <a:ext cx="3771900" cy="10523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workbookViewId="0"/>
  </sheetViews>
  <sheetFormatPr defaultColWidth="10.85546875" defaultRowHeight="21" x14ac:dyDescent="0.35"/>
  <cols>
    <col min="1" max="1" width="10.85546875" style="2"/>
    <col min="2" max="3" width="10.85546875" style="3"/>
    <col min="4" max="4" width="14" style="3" bestFit="1" customWidth="1"/>
    <col min="5" max="5" width="15.5703125" style="3" bestFit="1" customWidth="1"/>
    <col min="6" max="16" width="10.85546875" style="3"/>
    <col min="17" max="16384" width="10.85546875" style="2"/>
  </cols>
  <sheetData>
    <row r="1" spans="1:8" s="2" customFormat="1" ht="111.75" customHeight="1" x14ac:dyDescent="0.3">
      <c r="B1" s="26" t="s">
        <v>31</v>
      </c>
      <c r="C1" s="26"/>
      <c r="D1" s="26"/>
      <c r="E1" s="26"/>
      <c r="F1" s="26"/>
      <c r="G1" s="26"/>
      <c r="H1" s="26"/>
    </row>
    <row r="3" spans="1:8" s="2" customFormat="1" x14ac:dyDescent="0.35">
      <c r="B3" s="3" t="s">
        <v>3</v>
      </c>
      <c r="C3" s="3"/>
      <c r="D3" s="3"/>
      <c r="E3" s="20"/>
      <c r="F3" s="3" t="s">
        <v>4</v>
      </c>
    </row>
    <row r="4" spans="1:8" s="2" customFormat="1" x14ac:dyDescent="0.35">
      <c r="B4" s="3" t="s">
        <v>5</v>
      </c>
      <c r="C4" s="3"/>
      <c r="D4" s="3"/>
      <c r="E4" s="21"/>
      <c r="F4" s="3"/>
    </row>
    <row r="5" spans="1:8" s="2" customFormat="1" x14ac:dyDescent="0.35">
      <c r="B5" s="3" t="s">
        <v>6</v>
      </c>
      <c r="C5" s="3"/>
      <c r="D5" s="3"/>
      <c r="E5" s="22"/>
      <c r="F5" s="3"/>
    </row>
    <row r="7" spans="1:8" s="2" customFormat="1" x14ac:dyDescent="0.35">
      <c r="A7" s="1" t="s">
        <v>0</v>
      </c>
      <c r="B7" s="3"/>
      <c r="C7" s="3"/>
      <c r="D7" s="3"/>
      <c r="E7" s="3"/>
      <c r="F7" s="3"/>
    </row>
    <row r="8" spans="1:8" s="2" customFormat="1" x14ac:dyDescent="0.35">
      <c r="B8" s="3" t="s">
        <v>7</v>
      </c>
      <c r="C8" s="3"/>
      <c r="D8" s="7" t="e">
        <f>E3*1000000/(250*E5)*E4</f>
        <v>#DIV/0!</v>
      </c>
      <c r="E8" s="3"/>
      <c r="F8" s="3"/>
    </row>
  </sheetData>
  <mergeCells count="1">
    <mergeCell ref="B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/>
  </sheetViews>
  <sheetFormatPr defaultColWidth="10.85546875" defaultRowHeight="21" x14ac:dyDescent="0.35"/>
  <cols>
    <col min="1" max="1" width="10.85546875" style="2"/>
    <col min="2" max="3" width="10.85546875" style="3"/>
    <col min="4" max="4" width="5.42578125" style="3" customWidth="1"/>
    <col min="5" max="5" width="15.5703125" style="3" bestFit="1" customWidth="1"/>
    <col min="6" max="16" width="10.85546875" style="3"/>
    <col min="17" max="16384" width="10.85546875" style="2"/>
  </cols>
  <sheetData>
    <row r="1" spans="1:10" s="2" customFormat="1" ht="107.25" customHeight="1" x14ac:dyDescent="0.3">
      <c r="B1" s="26" t="s">
        <v>34</v>
      </c>
      <c r="C1" s="26"/>
      <c r="D1" s="26"/>
      <c r="E1" s="26"/>
      <c r="F1" s="26"/>
      <c r="G1" s="26"/>
      <c r="H1" s="26"/>
      <c r="I1" s="26"/>
      <c r="J1" s="26"/>
    </row>
    <row r="3" spans="1:10" s="2" customFormat="1" x14ac:dyDescent="0.35">
      <c r="B3" s="3" t="s">
        <v>8</v>
      </c>
      <c r="C3" s="3"/>
      <c r="D3" s="3"/>
      <c r="E3" s="25"/>
      <c r="F3" s="3"/>
    </row>
    <row r="4" spans="1:10" s="2" customFormat="1" x14ac:dyDescent="0.35">
      <c r="B4" s="3" t="s">
        <v>9</v>
      </c>
      <c r="C4" s="3"/>
      <c r="D4" s="3"/>
      <c r="E4" s="24"/>
      <c r="F4" s="3"/>
    </row>
    <row r="5" spans="1:10" s="2" customFormat="1" x14ac:dyDescent="0.35">
      <c r="B5" s="3" t="s">
        <v>10</v>
      </c>
      <c r="C5" s="3"/>
      <c r="D5" s="3"/>
      <c r="E5" s="24"/>
      <c r="F5" s="3"/>
    </row>
    <row r="7" spans="1:10" s="2" customFormat="1" x14ac:dyDescent="0.35">
      <c r="A7" s="1" t="s">
        <v>0</v>
      </c>
      <c r="B7" s="3"/>
      <c r="C7" s="3"/>
      <c r="D7" s="3"/>
      <c r="E7" s="3"/>
      <c r="F7" s="3"/>
    </row>
    <row r="8" spans="1:10" s="2" customFormat="1" x14ac:dyDescent="0.35">
      <c r="B8" s="3" t="s">
        <v>12</v>
      </c>
      <c r="C8" s="3"/>
      <c r="D8" s="7"/>
      <c r="E8" s="3">
        <f>100*(1+E5)</f>
        <v>100</v>
      </c>
      <c r="F8" s="3"/>
    </row>
    <row r="9" spans="1:10" x14ac:dyDescent="0.35">
      <c r="B9" s="3" t="s">
        <v>13</v>
      </c>
      <c r="E9" s="3">
        <f>100+100*E4*2</f>
        <v>100</v>
      </c>
    </row>
    <row r="11" spans="1:10" x14ac:dyDescent="0.35">
      <c r="B11" s="3" t="s">
        <v>11</v>
      </c>
      <c r="D11" s="7"/>
      <c r="E11" s="8">
        <f>RATE(1,,-E8,E9)</f>
        <v>-8.5487172896106635E-17</v>
      </c>
    </row>
  </sheetData>
  <mergeCells count="1">
    <mergeCell ref="B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defaultColWidth="10.85546875" defaultRowHeight="21" x14ac:dyDescent="0.35"/>
  <cols>
    <col min="1" max="1" width="10.85546875" style="2"/>
    <col min="2" max="2" width="13.140625" style="3" customWidth="1"/>
    <col min="3" max="3" width="12.42578125" style="3" customWidth="1"/>
    <col min="4" max="4" width="10.85546875" style="3"/>
    <col min="5" max="5" width="11.85546875" style="3" customWidth="1"/>
    <col min="6" max="16" width="10.85546875" style="3"/>
    <col min="17" max="16384" width="10.85546875" style="2"/>
  </cols>
  <sheetData>
    <row r="1" spans="1:10" s="2" customFormat="1" ht="207.75" customHeight="1" x14ac:dyDescent="0.3">
      <c r="B1" s="26" t="s">
        <v>33</v>
      </c>
      <c r="C1" s="26"/>
      <c r="D1" s="26"/>
      <c r="E1" s="26"/>
      <c r="F1" s="26"/>
      <c r="G1" s="26"/>
      <c r="H1" s="26"/>
      <c r="I1" s="26"/>
      <c r="J1" s="26"/>
    </row>
    <row r="3" spans="1:10" x14ac:dyDescent="0.35">
      <c r="B3" s="3" t="s">
        <v>14</v>
      </c>
      <c r="E3" s="20"/>
      <c r="F3" s="3" t="s">
        <v>4</v>
      </c>
    </row>
    <row r="4" spans="1:10" x14ac:dyDescent="0.35">
      <c r="B4" s="3" t="s">
        <v>15</v>
      </c>
      <c r="E4" s="25"/>
    </row>
    <row r="5" spans="1:10" x14ac:dyDescent="0.35">
      <c r="B5" s="3" t="s">
        <v>8</v>
      </c>
      <c r="E5" s="25"/>
    </row>
    <row r="6" spans="1:10" x14ac:dyDescent="0.35">
      <c r="B6" s="3" t="s">
        <v>16</v>
      </c>
      <c r="E6" s="25"/>
    </row>
    <row r="8" spans="1:10" x14ac:dyDescent="0.35">
      <c r="A8" s="1" t="s">
        <v>0</v>
      </c>
    </row>
    <row r="9" spans="1:10" x14ac:dyDescent="0.35">
      <c r="C9" s="27" t="s">
        <v>21</v>
      </c>
      <c r="D9" s="28"/>
      <c r="E9" s="29"/>
      <c r="F9" s="11"/>
    </row>
    <row r="10" spans="1:10" ht="42" x14ac:dyDescent="0.35">
      <c r="B10" s="5" t="s">
        <v>17</v>
      </c>
      <c r="C10" s="12" t="s">
        <v>8</v>
      </c>
      <c r="D10" s="5" t="s">
        <v>20</v>
      </c>
      <c r="E10" s="13" t="s">
        <v>19</v>
      </c>
      <c r="F10" s="5" t="s">
        <v>18</v>
      </c>
    </row>
    <row r="11" spans="1:10" x14ac:dyDescent="0.35">
      <c r="B11" s="24"/>
      <c r="C11" s="14">
        <f>IF(B11&lt;=$E$6,0,(B11-$E$6)*$E$5*$E$3)</f>
        <v>0</v>
      </c>
      <c r="D11" s="15">
        <f>$E$3*$E$4</f>
        <v>0</v>
      </c>
      <c r="E11" s="16">
        <f>D11+C11</f>
        <v>0</v>
      </c>
      <c r="F11" s="10" t="e">
        <f>E11/$E$3</f>
        <v>#DIV/0!</v>
      </c>
    </row>
    <row r="12" spans="1:10" x14ac:dyDescent="0.35">
      <c r="B12" s="24"/>
      <c r="C12" s="14">
        <f t="shared" ref="C12:C14" si="0">IF(B12&lt;=$E$6,0,(B12-$E$6)*$E$5*$E$3)</f>
        <v>0</v>
      </c>
      <c r="D12" s="15">
        <f t="shared" ref="D12:D14" si="1">$E$3*$E$4</f>
        <v>0</v>
      </c>
      <c r="E12" s="16">
        <f t="shared" ref="E12:E14" si="2">D12+C12</f>
        <v>0</v>
      </c>
      <c r="F12" s="10" t="e">
        <f t="shared" ref="F12:F14" si="3">E12/$E$3</f>
        <v>#DIV/0!</v>
      </c>
    </row>
    <row r="13" spans="1:10" x14ac:dyDescent="0.35">
      <c r="B13" s="24"/>
      <c r="C13" s="14">
        <f t="shared" si="0"/>
        <v>0</v>
      </c>
      <c r="D13" s="15">
        <f t="shared" si="1"/>
        <v>0</v>
      </c>
      <c r="E13" s="16">
        <f t="shared" si="2"/>
        <v>0</v>
      </c>
      <c r="F13" s="10" t="e">
        <f t="shared" si="3"/>
        <v>#DIV/0!</v>
      </c>
    </row>
    <row r="14" spans="1:10" x14ac:dyDescent="0.35">
      <c r="B14" s="24"/>
      <c r="C14" s="17">
        <f t="shared" si="0"/>
        <v>0</v>
      </c>
      <c r="D14" s="18">
        <f t="shared" si="1"/>
        <v>0</v>
      </c>
      <c r="E14" s="19">
        <f t="shared" si="2"/>
        <v>0</v>
      </c>
      <c r="F14" s="10" t="e">
        <f t="shared" si="3"/>
        <v>#DIV/0!</v>
      </c>
    </row>
  </sheetData>
  <mergeCells count="2">
    <mergeCell ref="C9:E9"/>
    <mergeCell ref="B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/>
  </sheetViews>
  <sheetFormatPr defaultColWidth="10.85546875" defaultRowHeight="21" x14ac:dyDescent="0.35"/>
  <cols>
    <col min="1" max="1" width="10.85546875" style="2"/>
    <col min="2" max="3" width="10.85546875" style="3"/>
    <col min="4" max="4" width="16" style="3" customWidth="1"/>
    <col min="5" max="5" width="15.5703125" style="3" bestFit="1" customWidth="1"/>
    <col min="6" max="9" width="10.85546875" style="3"/>
    <col min="10" max="10" width="32" style="3" customWidth="1"/>
    <col min="11" max="16" width="10.85546875" style="3"/>
    <col min="17" max="16384" width="10.85546875" style="2"/>
  </cols>
  <sheetData>
    <row r="1" spans="1:10" s="2" customFormat="1" ht="299.25" customHeight="1" x14ac:dyDescent="0.3">
      <c r="B1" s="26" t="s">
        <v>32</v>
      </c>
      <c r="C1" s="26"/>
      <c r="D1" s="26"/>
      <c r="E1" s="26"/>
      <c r="F1" s="26"/>
      <c r="G1" s="26"/>
      <c r="H1" s="26"/>
      <c r="I1" s="26"/>
      <c r="J1" s="26"/>
    </row>
    <row r="3" spans="1:10" s="2" customFormat="1" x14ac:dyDescent="0.35">
      <c r="B3" s="3" t="s">
        <v>23</v>
      </c>
      <c r="C3" s="3"/>
      <c r="D3" s="3"/>
      <c r="E3" s="21"/>
      <c r="F3" s="3"/>
    </row>
    <row r="4" spans="1:10" s="2" customFormat="1" x14ac:dyDescent="0.35">
      <c r="B4" s="3" t="s">
        <v>24</v>
      </c>
      <c r="C4" s="3"/>
      <c r="D4" s="3"/>
      <c r="E4" s="21"/>
      <c r="F4" s="3"/>
    </row>
    <row r="5" spans="1:10" s="2" customFormat="1" x14ac:dyDescent="0.35">
      <c r="B5" s="3" t="s">
        <v>25</v>
      </c>
      <c r="C5" s="3"/>
      <c r="D5" s="3"/>
      <c r="E5" s="21"/>
      <c r="F5" s="3" t="s">
        <v>26</v>
      </c>
    </row>
    <row r="6" spans="1:10" s="2" customFormat="1" x14ac:dyDescent="0.35">
      <c r="B6" s="3" t="s">
        <v>27</v>
      </c>
      <c r="C6" s="3"/>
      <c r="D6" s="3"/>
      <c r="E6" s="21"/>
      <c r="F6" s="3"/>
    </row>
    <row r="7" spans="1:10" s="2" customFormat="1" x14ac:dyDescent="0.35">
      <c r="B7" s="3" t="s">
        <v>28</v>
      </c>
      <c r="C7" s="3"/>
      <c r="D7" s="3"/>
      <c r="E7" s="23"/>
      <c r="F7" s="3" t="s">
        <v>4</v>
      </c>
    </row>
    <row r="8" spans="1:10" s="2" customFormat="1" x14ac:dyDescent="0.35">
      <c r="B8" s="3" t="s">
        <v>6</v>
      </c>
      <c r="C8" s="3"/>
      <c r="D8" s="3"/>
      <c r="E8" s="23"/>
      <c r="F8" s="3"/>
    </row>
    <row r="9" spans="1:10" s="2" customFormat="1" x14ac:dyDescent="0.35">
      <c r="B9" s="3" t="s">
        <v>22</v>
      </c>
      <c r="C9" s="3"/>
      <c r="D9" s="3"/>
      <c r="E9" s="24"/>
      <c r="F9" s="3" t="s">
        <v>26</v>
      </c>
    </row>
    <row r="11" spans="1:10" s="2" customFormat="1" x14ac:dyDescent="0.35">
      <c r="A11" s="1" t="s">
        <v>0</v>
      </c>
      <c r="B11" s="3"/>
      <c r="C11" s="3"/>
      <c r="D11" s="3"/>
      <c r="E11" s="3"/>
      <c r="F11" s="3"/>
    </row>
    <row r="13" spans="1:10" s="2" customFormat="1" x14ac:dyDescent="0.35">
      <c r="A13" s="2" t="s">
        <v>1</v>
      </c>
      <c r="B13" s="3" t="s">
        <v>7</v>
      </c>
      <c r="C13" s="3"/>
      <c r="D13" s="4"/>
      <c r="E13" s="4" t="e">
        <f>(E7*1000000*E3)/(250*E8)</f>
        <v>#DIV/0!</v>
      </c>
      <c r="F13" s="3"/>
    </row>
    <row r="15" spans="1:10" s="2" customFormat="1" x14ac:dyDescent="0.35">
      <c r="A15" s="2" t="s">
        <v>2</v>
      </c>
      <c r="B15" s="3" t="s">
        <v>29</v>
      </c>
      <c r="C15" s="3"/>
      <c r="D15" s="9"/>
      <c r="E15" s="9" t="e">
        <f>-(E9+E6)/E5</f>
        <v>#DIV/0!</v>
      </c>
      <c r="F15" s="3"/>
    </row>
    <row r="16" spans="1:10" s="2" customFormat="1" x14ac:dyDescent="0.35">
      <c r="B16" s="3" t="s">
        <v>30</v>
      </c>
      <c r="C16" s="3"/>
      <c r="D16" s="3"/>
      <c r="E16" s="6" t="e">
        <f>NORMSDIST(E15)</f>
        <v>#DIV/0!</v>
      </c>
      <c r="F16" s="3"/>
    </row>
  </sheetData>
  <mergeCells count="1">
    <mergeCell ref="B1:J1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20-2</vt:lpstr>
      <vt:lpstr>20-3</vt:lpstr>
      <vt:lpstr>20-11</vt:lpstr>
      <vt:lpstr>20-16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2012-09-14T06:50:45Z</dcterms:modified>
</cp:coreProperties>
</file>