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6-02A" sheetId="1" r:id="rId1"/>
    <sheet name="Given P16-02A" sheetId="2" r:id="rId2"/>
    <sheet name="P16-04A" sheetId="3" r:id="rId3"/>
    <sheet name="Given P16-04A" sheetId="4" r:id="rId4"/>
  </sheets>
  <definedNames>
    <definedName name="_xlnm.Print_Area" localSheetId="0">'P16-02A'!$A$1:$G$64</definedName>
    <definedName name="_xlnm.Print_Titles" localSheetId="0">'P16-02A'!$1:$4</definedName>
    <definedName name="_xlnm.Print_Titles" localSheetId="2">'P16-04A'!$1:$4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rFont val="Tahoma"/>
            <family val="2"/>
          </rPr>
          <t>Enter appropriate data in yellow cells. Your entries for "Equivalent Units" will be verified.</t>
        </r>
      </text>
    </comment>
    <comment ref="E19" authorId="0">
      <text>
        <r>
          <rPr>
            <sz val="8"/>
            <rFont val="Tahoma"/>
            <family val="2"/>
          </rPr>
          <t>Enter appropriate data in yellow cells. Your entries for "Total Costs" and "Cost per EUP"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F11" authorId="0">
      <text>
        <r>
          <rPr>
            <sz val="8"/>
            <rFont val="Tahoma"/>
            <family val="2"/>
          </rPr>
          <t>Enter appropriate data in yellow cells. Your totals in each section will be verified.</t>
        </r>
      </text>
    </comment>
    <comment ref="E65" authorId="0">
      <text>
        <r>
          <rPr>
            <sz val="8"/>
            <rFont val="Tahoma"/>
            <family val="2"/>
          </rPr>
          <t>Enter appropriate data in yellow cells. Your entries will be verified.</t>
        </r>
      </text>
    </comment>
  </commentList>
</comments>
</file>

<file path=xl/sharedStrings.xml><?xml version="1.0" encoding="utf-8"?>
<sst xmlns="http://schemas.openxmlformats.org/spreadsheetml/2006/main" count="155" uniqueCount="92">
  <si>
    <t>Student Name:</t>
  </si>
  <si>
    <t>Class:</t>
  </si>
  <si>
    <t>Number of units transferred to finished goods</t>
  </si>
  <si>
    <t>Direct labor cost for period</t>
  </si>
  <si>
    <t>Direct materials cost for period</t>
  </si>
  <si>
    <t>General Journal</t>
  </si>
  <si>
    <t>Goods in Process Inventory</t>
  </si>
  <si>
    <t>Acct. No. 133</t>
  </si>
  <si>
    <t>Date</t>
  </si>
  <si>
    <t>Explanation</t>
  </si>
  <si>
    <t>Debit</t>
  </si>
  <si>
    <t>Credit</t>
  </si>
  <si>
    <t>Balance</t>
  </si>
  <si>
    <t>Direct materials</t>
  </si>
  <si>
    <t>Applied overhead</t>
  </si>
  <si>
    <t>For Month Ended October 31</t>
  </si>
  <si>
    <t>Total costs accounted for</t>
  </si>
  <si>
    <t>Account</t>
  </si>
  <si>
    <t>Check figure:</t>
  </si>
  <si>
    <t>(2) Direct labor cost per equivalent unit</t>
  </si>
  <si>
    <t>Direct</t>
  </si>
  <si>
    <t>Labor</t>
  </si>
  <si>
    <t>Materials</t>
  </si>
  <si>
    <t>Equivalent units of production</t>
  </si>
  <si>
    <t>Direct labor</t>
  </si>
  <si>
    <t xml:space="preserve">  end of period</t>
  </si>
  <si>
    <t>Beginning inventory:</t>
  </si>
  <si>
    <t xml:space="preserve">  Direct materials</t>
  </si>
  <si>
    <t xml:space="preserve">  Direct labor</t>
  </si>
  <si>
    <t>(3b)</t>
  </si>
  <si>
    <t>Units completed and transferred out</t>
  </si>
  <si>
    <t>Units of ending goods in process</t>
  </si>
  <si>
    <t>Total equivalent units of production</t>
  </si>
  <si>
    <t>Part 1 (a) and (b)</t>
  </si>
  <si>
    <t>Part 2</t>
  </si>
  <si>
    <t>Cost per equivalent unit of production</t>
  </si>
  <si>
    <t>Costs of beginning goods in process</t>
  </si>
  <si>
    <t>Costs incurred this period</t>
  </si>
  <si>
    <t>Total costs</t>
  </si>
  <si>
    <t>Divided by Equivalent units of production</t>
  </si>
  <si>
    <t>Part 3</t>
  </si>
  <si>
    <t>Costs transferred out</t>
  </si>
  <si>
    <t xml:space="preserve">  Total costs transferred out</t>
  </si>
  <si>
    <t>Costs of ending goods in process</t>
  </si>
  <si>
    <t xml:space="preserve">  Total costs of ending goods in process</t>
  </si>
  <si>
    <t>Assigning product costs to units</t>
  </si>
  <si>
    <t>Beginning goods in process inventory:</t>
  </si>
  <si>
    <t xml:space="preserve">  Factory overhead</t>
  </si>
  <si>
    <t>During October:</t>
  </si>
  <si>
    <t>Units started</t>
  </si>
  <si>
    <t>Units transferred to finished goods</t>
  </si>
  <si>
    <t>End of October:</t>
  </si>
  <si>
    <t>Units in goods in process inventory</t>
  </si>
  <si>
    <t>Percent complete</t>
  </si>
  <si>
    <t>Costs Charged to Production</t>
  </si>
  <si>
    <t>Total costs to account for</t>
  </si>
  <si>
    <t>Unit cost information</t>
  </si>
  <si>
    <t>Units to account for</t>
  </si>
  <si>
    <t>Units accounted for</t>
  </si>
  <si>
    <t>Factory</t>
  </si>
  <si>
    <t>Overhead</t>
  </si>
  <si>
    <t>Total units to account for</t>
  </si>
  <si>
    <t>Total units accounted for</t>
  </si>
  <si>
    <t>Cost per EUP</t>
  </si>
  <si>
    <t>Cost of beginning goods in process</t>
  </si>
  <si>
    <t>Cost assignment and reconciliation</t>
  </si>
  <si>
    <t>Memorandum</t>
  </si>
  <si>
    <t>To:</t>
  </si>
  <si>
    <t>From:</t>
  </si>
  <si>
    <t>Date:</t>
  </si>
  <si>
    <t>Part 4</t>
  </si>
  <si>
    <t>Subject: Percentage of Completion Error Analysis</t>
  </si>
  <si>
    <t>Beginning goods in process</t>
  </si>
  <si>
    <t>Units started this period</t>
  </si>
  <si>
    <t>Completed and transferred out</t>
  </si>
  <si>
    <t>Ending goods in process</t>
  </si>
  <si>
    <t>Divided by EUP</t>
  </si>
  <si>
    <t>Equivalent units of production (EUP)</t>
  </si>
  <si>
    <t xml:space="preserve">             Transfer of goods to finished goods inventory.</t>
  </si>
  <si>
    <t>Oct. 31   Finished Goods Inventory</t>
  </si>
  <si>
    <t xml:space="preserve">                Goods in Process Inventory</t>
  </si>
  <si>
    <t>VICTORY COMPANY</t>
  </si>
  <si>
    <t>For the month of November:</t>
  </si>
  <si>
    <t>Number of units 30% complete as to labor at</t>
  </si>
  <si>
    <t>FAST CO.</t>
  </si>
  <si>
    <t>(1) Costs transferred out to finished goods</t>
  </si>
  <si>
    <t>Process Cost Summary - Weighted Average Method</t>
  </si>
  <si>
    <t>Oct              1</t>
  </si>
  <si>
    <t>Problem 16-02A</t>
  </si>
  <si>
    <t>Given Data P16-02A:</t>
  </si>
  <si>
    <t>Problem 16-04A</t>
  </si>
  <si>
    <t>Given Data P16-04A: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</si>
</sst>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&quot;$&quot;#,##0.000_);\(&quot;$&quot;#,##0.000\)"/>
    <numFmt numFmtId="174" formatCode="_(* #,##0.000_);_(* \(#,##0.000\);_(* &quot;-&quot;??_);_(@_)"/>
    <numFmt numFmtId="175" formatCode="_(&quot;$&quot;* #,##0.00000_);_(&quot;$&quot;* \(#,##0.00000\);_(&quot;$&quot;* &quot;-&quot;??_);_(@_)"/>
    <numFmt numFmtId="176" formatCode="_(* #,##0.0000_);_(* \(#,##0.0000\);_(* &quot;-&quot;??_);_(@_)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_(&quot;$&quot;* #,##0.000_);_(&quot;$&quot;* \(#,##0.000\);_(&quot;$&quot;* &quot;-&quot;???_);_(@_)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thin"/>
      <bottom style="hair">
        <color indexed="44"/>
      </bottom>
    </border>
    <border>
      <left>
        <color indexed="63"/>
      </left>
      <right style="thin">
        <color indexed="44"/>
      </right>
      <top style="hair">
        <color indexed="44"/>
      </top>
      <bottom style="thin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 style="thin">
        <color indexed="44"/>
      </right>
      <top style="thin"/>
      <bottom style="double"/>
    </border>
    <border>
      <left style="thin">
        <color indexed="44"/>
      </left>
      <right>
        <color indexed="63"/>
      </right>
      <top style="thin"/>
      <bottom style="double"/>
    </border>
    <border>
      <left>
        <color indexed="63"/>
      </left>
      <right style="thin">
        <color indexed="44"/>
      </right>
      <top style="thin"/>
      <bottom>
        <color indexed="63"/>
      </bottom>
    </border>
    <border>
      <left>
        <color indexed="63"/>
      </left>
      <right style="thin">
        <color indexed="44"/>
      </right>
      <top style="thin"/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44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>
        <color indexed="63"/>
      </left>
      <right style="thin">
        <color indexed="44"/>
      </right>
      <top style="thin">
        <color indexed="44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1" fontId="0" fillId="31" borderId="0">
      <alignment horizontal="center"/>
      <protection/>
    </xf>
    <xf numFmtId="41" fontId="0" fillId="32" borderId="0" applyBorder="0">
      <alignment/>
      <protection locked="0"/>
    </xf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centerContinuous"/>
      <protection/>
    </xf>
    <xf numFmtId="1" fontId="0" fillId="35" borderId="0" xfId="0" applyNumberFormat="1" applyFont="1" applyFill="1" applyBorder="1" applyAlignment="1">
      <alignment/>
    </xf>
    <xf numFmtId="167" fontId="0" fillId="35" borderId="0" xfId="42" applyNumberFormat="1" applyFont="1" applyFill="1" applyBorder="1" applyAlignment="1">
      <alignment/>
    </xf>
    <xf numFmtId="167" fontId="0" fillId="35" borderId="0" xfId="42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37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>
      <alignment/>
    </xf>
    <xf numFmtId="37" fontId="0" fillId="35" borderId="0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1" fontId="1" fillId="35" borderId="0" xfId="0" applyNumberFormat="1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0" fillId="35" borderId="10" xfId="0" applyFont="1" applyFill="1" applyBorder="1" applyAlignment="1" applyProtection="1">
      <alignment horizontal="right"/>
      <protection/>
    </xf>
    <xf numFmtId="8" fontId="0" fillId="35" borderId="0" xfId="44" applyNumberFormat="1" applyFont="1" applyFill="1" applyBorder="1" applyAlignment="1" applyProtection="1">
      <alignment/>
      <protection/>
    </xf>
    <xf numFmtId="6" fontId="0" fillId="35" borderId="0" xfId="42" applyNumberFormat="1" applyFont="1" applyFill="1" applyBorder="1" applyAlignment="1" applyProtection="1">
      <alignment/>
      <protection/>
    </xf>
    <xf numFmtId="6" fontId="0" fillId="35" borderId="0" xfId="42" applyNumberFormat="1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167" fontId="0" fillId="35" borderId="0" xfId="42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 horizontal="center"/>
    </xf>
    <xf numFmtId="37" fontId="0" fillId="35" borderId="11" xfId="0" applyNumberFormat="1" applyFont="1" applyFill="1" applyBorder="1" applyAlignment="1" applyProtection="1">
      <alignment/>
      <protection/>
    </xf>
    <xf numFmtId="0" fontId="1" fillId="35" borderId="0" xfId="0" applyFont="1" applyFill="1" applyAlignment="1">
      <alignment/>
    </xf>
    <xf numFmtId="38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>
      <alignment/>
    </xf>
    <xf numFmtId="37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37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>
      <alignment horizontal="center"/>
    </xf>
    <xf numFmtId="5" fontId="0" fillId="35" borderId="0" xfId="0" applyNumberFormat="1" applyFill="1" applyBorder="1" applyAlignment="1">
      <alignment/>
    </xf>
    <xf numFmtId="1" fontId="1" fillId="35" borderId="0" xfId="0" applyNumberFormat="1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/>
      <protection/>
    </xf>
    <xf numFmtId="1" fontId="1" fillId="35" borderId="0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/>
    </xf>
    <xf numFmtId="1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1" fontId="1" fillId="35" borderId="0" xfId="0" applyNumberFormat="1" applyFont="1" applyFill="1" applyBorder="1" applyAlignment="1">
      <alignment/>
    </xf>
    <xf numFmtId="41" fontId="0" fillId="35" borderId="0" xfId="42" applyNumberFormat="1" applyFont="1" applyFill="1" applyBorder="1" applyAlignment="1">
      <alignment/>
    </xf>
    <xf numFmtId="42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Border="1" applyAlignment="1">
      <alignment/>
    </xf>
    <xf numFmtId="42" fontId="0" fillId="35" borderId="0" xfId="42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41" fontId="0" fillId="35" borderId="0" xfId="0" applyNumberFormat="1" applyFont="1" applyFill="1" applyBorder="1" applyAlignment="1" applyProtection="1">
      <alignment/>
      <protection/>
    </xf>
    <xf numFmtId="41" fontId="0" fillId="35" borderId="10" xfId="0" applyNumberFormat="1" applyFont="1" applyFill="1" applyBorder="1" applyAlignment="1" applyProtection="1">
      <alignment/>
      <protection/>
    </xf>
    <xf numFmtId="41" fontId="0" fillId="35" borderId="0" xfId="42" applyNumberFormat="1" applyFont="1" applyFill="1" applyBorder="1" applyAlignment="1" applyProtection="1">
      <alignment/>
      <protection/>
    </xf>
    <xf numFmtId="41" fontId="0" fillId="35" borderId="0" xfId="0" applyNumberFormat="1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ill="1" applyAlignment="1">
      <alignment/>
    </xf>
    <xf numFmtId="41" fontId="0" fillId="36" borderId="0" xfId="42" applyNumberFormat="1" applyFont="1" applyFill="1" applyBorder="1" applyAlignment="1" applyProtection="1">
      <alignment/>
      <protection locked="0"/>
    </xf>
    <xf numFmtId="42" fontId="0" fillId="36" borderId="12" xfId="44" applyNumberFormat="1" applyFont="1" applyFill="1" applyBorder="1" applyAlignment="1" applyProtection="1">
      <alignment/>
      <protection locked="0"/>
    </xf>
    <xf numFmtId="41" fontId="0" fillId="36" borderId="13" xfId="42" applyNumberFormat="1" applyFont="1" applyFill="1" applyBorder="1" applyAlignment="1" applyProtection="1">
      <alignment/>
      <protection locked="0"/>
    </xf>
    <xf numFmtId="42" fontId="0" fillId="36" borderId="0" xfId="42" applyNumberFormat="1" applyFont="1" applyFill="1" applyBorder="1" applyAlignment="1" applyProtection="1">
      <alignment/>
      <protection locked="0"/>
    </xf>
    <xf numFmtId="42" fontId="0" fillId="36" borderId="13" xfId="42" applyNumberFormat="1" applyFont="1" applyFill="1" applyBorder="1" applyAlignment="1" applyProtection="1">
      <alignment/>
      <protection locked="0"/>
    </xf>
    <xf numFmtId="41" fontId="0" fillId="36" borderId="14" xfId="0" applyNumberFormat="1" applyFont="1" applyFill="1" applyBorder="1" applyAlignment="1" applyProtection="1">
      <alignment/>
      <protection locked="0"/>
    </xf>
    <xf numFmtId="41" fontId="0" fillId="36" borderId="15" xfId="0" applyNumberFormat="1" applyFont="1" applyFill="1" applyBorder="1" applyAlignment="1" applyProtection="1">
      <alignment/>
      <protection locked="0"/>
    </xf>
    <xf numFmtId="44" fontId="0" fillId="36" borderId="16" xfId="0" applyNumberFormat="1" applyFont="1" applyFill="1" applyBorder="1" applyAlignment="1" applyProtection="1">
      <alignment/>
      <protection locked="0"/>
    </xf>
    <xf numFmtId="44" fontId="0" fillId="36" borderId="0" xfId="0" applyNumberFormat="1" applyFont="1" applyFill="1" applyBorder="1" applyAlignment="1" applyProtection="1">
      <alignment/>
      <protection locked="0"/>
    </xf>
    <xf numFmtId="42" fontId="0" fillId="36" borderId="17" xfId="0" applyNumberFormat="1" applyFont="1" applyFill="1" applyBorder="1" applyAlignment="1" applyProtection="1">
      <alignment/>
      <protection locked="0"/>
    </xf>
    <xf numFmtId="42" fontId="0" fillId="36" borderId="13" xfId="0" applyNumberFormat="1" applyFont="1" applyFill="1" applyBorder="1" applyAlignment="1" applyProtection="1">
      <alignment/>
      <protection locked="0"/>
    </xf>
    <xf numFmtId="41" fontId="0" fillId="36" borderId="18" xfId="0" applyNumberFormat="1" applyFont="1" applyFill="1" applyBorder="1" applyAlignment="1" applyProtection="1">
      <alignment/>
      <protection locked="0"/>
    </xf>
    <xf numFmtId="41" fontId="0" fillId="36" borderId="19" xfId="0" applyNumberFormat="1" applyFont="1" applyFill="1" applyBorder="1" applyAlignment="1" applyProtection="1">
      <alignment/>
      <protection locked="0"/>
    </xf>
    <xf numFmtId="42" fontId="0" fillId="36" borderId="20" xfId="0" applyNumberFormat="1" applyFont="1" applyFill="1" applyBorder="1" applyAlignment="1" applyProtection="1">
      <alignment/>
      <protection locked="0"/>
    </xf>
    <xf numFmtId="42" fontId="0" fillId="36" borderId="12" xfId="0" applyNumberFormat="1" applyFont="1" applyFill="1" applyBorder="1" applyAlignment="1" applyProtection="1">
      <alignment/>
      <protection locked="0"/>
    </xf>
    <xf numFmtId="41" fontId="0" fillId="36" borderId="20" xfId="0" applyNumberFormat="1" applyFont="1" applyFill="1" applyBorder="1" applyAlignment="1" applyProtection="1">
      <alignment/>
      <protection locked="0"/>
    </xf>
    <xf numFmtId="41" fontId="0" fillId="36" borderId="21" xfId="0" applyNumberFormat="1" applyFont="1" applyFill="1" applyBorder="1" applyAlignment="1" applyProtection="1">
      <alignment/>
      <protection locked="0"/>
    </xf>
    <xf numFmtId="41" fontId="0" fillId="36" borderId="10" xfId="0" applyNumberFormat="1" applyFont="1" applyFill="1" applyBorder="1" applyAlignment="1" applyProtection="1">
      <alignment/>
      <protection locked="0"/>
    </xf>
    <xf numFmtId="41" fontId="0" fillId="36" borderId="0" xfId="42" applyNumberFormat="1" applyFont="1" applyFill="1" applyBorder="1" applyAlignment="1" applyProtection="1">
      <alignment/>
      <protection locked="0"/>
    </xf>
    <xf numFmtId="41" fontId="0" fillId="36" borderId="22" xfId="42" applyNumberFormat="1" applyFont="1" applyFill="1" applyBorder="1" applyAlignment="1" applyProtection="1">
      <alignment/>
      <protection locked="0"/>
    </xf>
    <xf numFmtId="41" fontId="0" fillId="36" borderId="0" xfId="0" applyNumberFormat="1" applyFont="1" applyFill="1" applyBorder="1" applyAlignment="1" applyProtection="1">
      <alignment/>
      <protection locked="0"/>
    </xf>
    <xf numFmtId="41" fontId="5" fillId="35" borderId="0" xfId="0" applyNumberFormat="1" applyFont="1" applyFill="1" applyAlignment="1">
      <alignment horizontal="center"/>
    </xf>
    <xf numFmtId="41" fontId="0" fillId="35" borderId="0" xfId="0" applyNumberFormat="1" applyFont="1" applyFill="1" applyAlignment="1">
      <alignment horizontal="center"/>
    </xf>
    <xf numFmtId="41" fontId="0" fillId="35" borderId="0" xfId="0" applyNumberFormat="1" applyFont="1" applyFill="1" applyAlignment="1">
      <alignment/>
    </xf>
    <xf numFmtId="41" fontId="0" fillId="35" borderId="10" xfId="0" applyNumberFormat="1" applyFont="1" applyFill="1" applyBorder="1" applyAlignment="1">
      <alignment/>
    </xf>
    <xf numFmtId="37" fontId="0" fillId="36" borderId="0" xfId="0" applyNumberFormat="1" applyFont="1" applyFill="1" applyAlignment="1" applyProtection="1">
      <alignment/>
      <protection locked="0"/>
    </xf>
    <xf numFmtId="41" fontId="0" fillId="36" borderId="0" xfId="0" applyNumberFormat="1" applyFont="1" applyFill="1" applyAlignment="1" applyProtection="1">
      <alignment/>
      <protection locked="0"/>
    </xf>
    <xf numFmtId="42" fontId="0" fillId="36" borderId="0" xfId="0" applyNumberFormat="1" applyFont="1" applyFill="1" applyAlignment="1" applyProtection="1">
      <alignment/>
      <protection locked="0"/>
    </xf>
    <xf numFmtId="42" fontId="0" fillId="36" borderId="15" xfId="0" applyNumberFormat="1" applyFont="1" applyFill="1" applyBorder="1" applyAlignment="1" applyProtection="1">
      <alignment/>
      <protection locked="0"/>
    </xf>
    <xf numFmtId="42" fontId="0" fillId="36" borderId="23" xfId="0" applyNumberFormat="1" applyFont="1" applyFill="1" applyBorder="1" applyAlignment="1" applyProtection="1">
      <alignment/>
      <protection locked="0"/>
    </xf>
    <xf numFmtId="41" fontId="0" fillId="36" borderId="24" xfId="0" applyNumberFormat="1" applyFont="1" applyFill="1" applyBorder="1" applyAlignment="1" applyProtection="1">
      <alignment/>
      <protection locked="0"/>
    </xf>
    <xf numFmtId="42" fontId="0" fillId="36" borderId="14" xfId="0" applyNumberFormat="1" applyFont="1" applyFill="1" applyBorder="1" applyAlignment="1" applyProtection="1">
      <alignment/>
      <protection locked="0"/>
    </xf>
    <xf numFmtId="41" fontId="0" fillId="36" borderId="22" xfId="0" applyNumberFormat="1" applyFont="1" applyFill="1" applyBorder="1" applyAlignment="1" applyProtection="1">
      <alignment horizontal="center"/>
      <protection locked="0"/>
    </xf>
    <xf numFmtId="41" fontId="0" fillId="36" borderId="0" xfId="0" applyNumberFormat="1" applyFill="1" applyAlignment="1" applyProtection="1">
      <alignment/>
      <protection locked="0"/>
    </xf>
    <xf numFmtId="38" fontId="0" fillId="36" borderId="15" xfId="0" applyNumberFormat="1" applyFont="1" applyFill="1" applyBorder="1" applyAlignment="1" applyProtection="1">
      <alignment/>
      <protection locked="0"/>
    </xf>
    <xf numFmtId="38" fontId="0" fillId="36" borderId="25" xfId="0" applyNumberFormat="1" applyFont="1" applyFill="1" applyBorder="1" applyAlignment="1" applyProtection="1">
      <alignment/>
      <protection locked="0"/>
    </xf>
    <xf numFmtId="38" fontId="0" fillId="36" borderId="12" xfId="0" applyNumberFormat="1" applyFont="1" applyFill="1" applyBorder="1" applyAlignment="1" applyProtection="1">
      <alignment/>
      <protection locked="0"/>
    </xf>
    <xf numFmtId="41" fontId="0" fillId="36" borderId="10" xfId="0" applyNumberFormat="1" applyFont="1" applyFill="1" applyBorder="1" applyAlignment="1" applyProtection="1">
      <alignment horizontal="center"/>
      <protection locked="0"/>
    </xf>
    <xf numFmtId="42" fontId="0" fillId="36" borderId="12" xfId="0" applyNumberFormat="1" applyFill="1" applyBorder="1" applyAlignment="1" applyProtection="1">
      <alignment/>
      <protection locked="0"/>
    </xf>
    <xf numFmtId="41" fontId="0" fillId="36" borderId="26" xfId="0" applyNumberFormat="1" applyFont="1" applyFill="1" applyBorder="1" applyAlignment="1" applyProtection="1">
      <alignment/>
      <protection locked="0"/>
    </xf>
    <xf numFmtId="41" fontId="0" fillId="36" borderId="27" xfId="0" applyNumberFormat="1" applyFont="1" applyFill="1" applyBorder="1" applyAlignment="1" applyProtection="1">
      <alignment/>
      <protection locked="0"/>
    </xf>
    <xf numFmtId="42" fontId="0" fillId="36" borderId="0" xfId="0" applyNumberFormat="1" applyFont="1" applyFill="1" applyAlignment="1" applyProtection="1">
      <alignment horizontal="center"/>
      <protection locked="0"/>
    </xf>
    <xf numFmtId="1" fontId="0" fillId="35" borderId="0" xfId="0" applyNumberFormat="1" applyFont="1" applyFill="1" applyBorder="1" applyAlignment="1" quotePrefix="1">
      <alignment/>
    </xf>
    <xf numFmtId="41" fontId="0" fillId="31" borderId="0" xfId="56">
      <alignment horizontal="center"/>
      <protection/>
    </xf>
    <xf numFmtId="41" fontId="0" fillId="36" borderId="19" xfId="42" applyNumberFormat="1" applyFont="1" applyFill="1" applyBorder="1" applyAlignment="1" applyProtection="1">
      <alignment/>
      <protection locked="0"/>
    </xf>
    <xf numFmtId="41" fontId="0" fillId="36" borderId="19" xfId="42" applyNumberFormat="1" applyFont="1" applyFill="1" applyBorder="1" applyAlignment="1" applyProtection="1">
      <alignment/>
      <protection locked="0"/>
    </xf>
    <xf numFmtId="41" fontId="0" fillId="36" borderId="28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36" borderId="0" xfId="0" applyFill="1" applyBorder="1" applyAlignment="1" applyProtection="1">
      <alignment horizontal="justify" vertical="top" wrapText="1"/>
      <protection locked="0"/>
    </xf>
    <xf numFmtId="0" fontId="0" fillId="36" borderId="0" xfId="0" applyFont="1" applyFill="1" applyBorder="1" applyAlignment="1" applyProtection="1">
      <alignment horizontal="justify" vertical="top" wrapText="1"/>
      <protection locked="0"/>
    </xf>
    <xf numFmtId="0" fontId="0" fillId="36" borderId="13" xfId="0" applyFont="1" applyFill="1" applyBorder="1" applyAlignment="1" applyProtection="1">
      <alignment horizontal="justify" vertical="top" wrapText="1"/>
      <protection locked="0"/>
    </xf>
    <xf numFmtId="0" fontId="1" fillId="35" borderId="0" xfId="0" applyFont="1" applyFill="1" applyAlignment="1" applyProtection="1">
      <alignment horizontal="center"/>
      <protection/>
    </xf>
    <xf numFmtId="1" fontId="1" fillId="35" borderId="0" xfId="0" applyNumberFormat="1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11" xfId="0" applyFont="1" applyFill="1" applyBorder="1" applyAlignment="1" applyProtection="1">
      <alignment horizontal="left"/>
      <protection/>
    </xf>
    <xf numFmtId="0" fontId="1" fillId="35" borderId="0" xfId="0" applyFont="1" applyFill="1" applyAlignment="1" applyProtection="1">
      <alignment horizontal="left"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1" fontId="0" fillId="35" borderId="0" xfId="0" applyNumberFormat="1" applyFont="1" applyFill="1" applyBorder="1" applyAlignment="1">
      <alignment horizontal="left"/>
    </xf>
    <xf numFmtId="1" fontId="0" fillId="35" borderId="0" xfId="0" applyNumberFormat="1" applyFont="1" applyFill="1" applyBorder="1" applyAlignment="1" applyProtection="1" quotePrefix="1">
      <alignment horizontal="left"/>
      <protection/>
    </xf>
    <xf numFmtId="1" fontId="0" fillId="35" borderId="0" xfId="0" applyNumberFormat="1" applyFont="1" applyFill="1" applyBorder="1" applyAlignment="1" applyProtection="1">
      <alignment horizontal="left"/>
      <protection/>
    </xf>
    <xf numFmtId="1" fontId="8" fillId="35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1" fontId="0" fillId="35" borderId="0" xfId="0" applyNumberFormat="1" applyFont="1" applyFill="1" applyBorder="1" applyAlignment="1">
      <alignment horizontal="left"/>
    </xf>
    <xf numFmtId="1" fontId="8" fillId="35" borderId="0" xfId="0" applyNumberFormat="1" applyFont="1" applyFill="1" applyBorder="1" applyAlignment="1">
      <alignment horizontal="left"/>
    </xf>
    <xf numFmtId="0" fontId="2" fillId="35" borderId="0" xfId="0" applyFont="1" applyFill="1" applyAlignment="1">
      <alignment horizontal="left"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1" fontId="1" fillId="35" borderId="0" xfId="0" applyNumberFormat="1" applyFont="1" applyFill="1" applyBorder="1" applyAlignment="1" applyProtection="1">
      <alignment horizontal="left"/>
      <protection/>
    </xf>
    <xf numFmtId="1" fontId="0" fillId="35" borderId="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1" width="2.7109375" style="3" customWidth="1"/>
    <col min="2" max="30" width="12.7109375" style="3" customWidth="1"/>
    <col min="31" max="16384" width="9.140625" style="3" customWidth="1"/>
  </cols>
  <sheetData>
    <row r="1" spans="2:4" ht="12.75">
      <c r="B1" s="1" t="s">
        <v>0</v>
      </c>
      <c r="C1" s="115"/>
      <c r="D1" s="115"/>
    </row>
    <row r="2" spans="2:4" ht="12.75">
      <c r="B2" s="1" t="s">
        <v>1</v>
      </c>
      <c r="C2" s="115"/>
      <c r="D2" s="115"/>
    </row>
    <row r="3" spans="2:4" ht="12.75">
      <c r="B3" s="2"/>
      <c r="C3" s="114" t="s">
        <v>88</v>
      </c>
      <c r="D3" s="114"/>
    </row>
    <row r="4" ht="12.75"/>
    <row r="5" spans="1:7" ht="12.75">
      <c r="A5" s="100"/>
      <c r="B5" s="29" t="s">
        <v>33</v>
      </c>
      <c r="C5" s="29"/>
      <c r="D5" s="29"/>
      <c r="E5" s="15"/>
      <c r="F5" s="15"/>
      <c r="G5" s="15"/>
    </row>
    <row r="6" spans="1:7" ht="12.75">
      <c r="A6" s="100"/>
      <c r="B6" s="108" t="s">
        <v>81</v>
      </c>
      <c r="C6" s="108"/>
      <c r="D6" s="108"/>
      <c r="E6" s="108"/>
      <c r="F6" s="108"/>
      <c r="G6" s="15"/>
    </row>
    <row r="7" spans="1:7" ht="12.75">
      <c r="A7" s="100"/>
      <c r="B7" s="11"/>
      <c r="C7" s="11"/>
      <c r="D7" s="11"/>
      <c r="E7" s="11"/>
      <c r="F7" s="11"/>
      <c r="G7" s="15"/>
    </row>
    <row r="8" spans="1:7" ht="12.75">
      <c r="A8" s="100"/>
      <c r="B8" s="29"/>
      <c r="C8" s="29"/>
      <c r="D8" s="29"/>
      <c r="E8" s="40" t="s">
        <v>20</v>
      </c>
      <c r="F8" s="40" t="s">
        <v>20</v>
      </c>
      <c r="G8" s="15"/>
    </row>
    <row r="9" spans="1:7" ht="12.75">
      <c r="A9" s="100"/>
      <c r="B9" s="110" t="s">
        <v>77</v>
      </c>
      <c r="C9" s="110"/>
      <c r="D9" s="110"/>
      <c r="E9" s="49" t="s">
        <v>22</v>
      </c>
      <c r="F9" s="49" t="s">
        <v>21</v>
      </c>
      <c r="G9" s="15"/>
    </row>
    <row r="10" spans="1:7" ht="12.75">
      <c r="A10" s="100"/>
      <c r="B10" s="112" t="s">
        <v>30</v>
      </c>
      <c r="C10" s="112"/>
      <c r="D10" s="112"/>
      <c r="E10" s="76"/>
      <c r="F10" s="77"/>
      <c r="G10" s="19"/>
    </row>
    <row r="11" spans="1:7" ht="12.75">
      <c r="A11" s="100"/>
      <c r="B11" s="111" t="s">
        <v>31</v>
      </c>
      <c r="C11" s="111"/>
      <c r="D11" s="111"/>
      <c r="E11" s="44"/>
      <c r="F11" s="51"/>
      <c r="G11" s="19"/>
    </row>
    <row r="12" spans="1:7" ht="12.75">
      <c r="A12" s="100"/>
      <c r="B12" s="111" t="s">
        <v>27</v>
      </c>
      <c r="C12" s="111"/>
      <c r="D12" s="111"/>
      <c r="E12" s="75"/>
      <c r="F12" s="51"/>
      <c r="G12" s="19"/>
    </row>
    <row r="13" spans="1:7" ht="12.75">
      <c r="A13" s="100"/>
      <c r="B13" s="111" t="s">
        <v>28</v>
      </c>
      <c r="C13" s="111"/>
      <c r="D13" s="111"/>
      <c r="E13" s="52"/>
      <c r="F13" s="74"/>
      <c r="G13" s="19"/>
    </row>
    <row r="14" spans="1:7" ht="13.5" thickBot="1">
      <c r="A14" s="100"/>
      <c r="B14" s="111" t="s">
        <v>32</v>
      </c>
      <c r="C14" s="111"/>
      <c r="D14" s="111"/>
      <c r="E14" s="72"/>
      <c r="F14" s="73"/>
      <c r="G14" s="15"/>
    </row>
    <row r="15" spans="1:7" ht="13.5" thickTop="1">
      <c r="A15" s="100"/>
      <c r="B15" s="111"/>
      <c r="C15" s="111"/>
      <c r="D15" s="111"/>
      <c r="E15" s="19">
        <f>IF(E14="","",IF(E14=880000," Correct!"," Try again!"))</f>
      </c>
      <c r="F15" s="19">
        <f>IF(F14="","",IF(F14=754000," Correct!"," Try again!"))</f>
      </c>
      <c r="G15" s="15"/>
    </row>
    <row r="16" spans="1:7" ht="12.75">
      <c r="A16" s="100"/>
      <c r="B16" s="113" t="s">
        <v>34</v>
      </c>
      <c r="C16" s="113"/>
      <c r="D16" s="113"/>
      <c r="E16" s="24"/>
      <c r="F16" s="26"/>
      <c r="G16" s="48"/>
    </row>
    <row r="17" spans="1:7" ht="12.75">
      <c r="A17" s="100"/>
      <c r="B17" s="111"/>
      <c r="C17" s="111"/>
      <c r="D17" s="111"/>
      <c r="E17" s="40" t="s">
        <v>20</v>
      </c>
      <c r="F17" s="50" t="s">
        <v>20</v>
      </c>
      <c r="G17" s="48"/>
    </row>
    <row r="18" spans="1:7" ht="12.75">
      <c r="A18" s="100"/>
      <c r="B18" s="110" t="s">
        <v>35</v>
      </c>
      <c r="C18" s="110"/>
      <c r="D18" s="110"/>
      <c r="E18" s="49" t="s">
        <v>22</v>
      </c>
      <c r="F18" s="49" t="s">
        <v>21</v>
      </c>
      <c r="G18" s="48"/>
    </row>
    <row r="19" spans="1:7" ht="12.75">
      <c r="A19" s="100"/>
      <c r="B19" s="111" t="s">
        <v>36</v>
      </c>
      <c r="C19" s="111"/>
      <c r="D19" s="111"/>
      <c r="E19" s="66"/>
      <c r="F19" s="67"/>
      <c r="G19" s="27"/>
    </row>
    <row r="20" spans="1:7" ht="12.75">
      <c r="A20" s="100"/>
      <c r="B20" s="111" t="s">
        <v>37</v>
      </c>
      <c r="C20" s="111"/>
      <c r="D20" s="111"/>
      <c r="E20" s="68"/>
      <c r="F20" s="69"/>
      <c r="G20" s="27"/>
    </row>
    <row r="21" spans="1:7" ht="13.5" thickBot="1">
      <c r="A21" s="100"/>
      <c r="B21" s="111" t="s">
        <v>38</v>
      </c>
      <c r="C21" s="111"/>
      <c r="D21" s="111"/>
      <c r="E21" s="70"/>
      <c r="F21" s="71"/>
      <c r="G21" s="15"/>
    </row>
    <row r="22" spans="1:7" ht="13.5" thickTop="1">
      <c r="A22" s="100"/>
      <c r="B22" s="111"/>
      <c r="C22" s="111"/>
      <c r="D22" s="111"/>
      <c r="E22" s="19">
        <f>IF(E21="","",IF(E21=2640000," Correct!"," Try again!"))</f>
      </c>
      <c r="F22" s="27">
        <f>IF(F21="","",IF(F21=3393000," Correct!"," Try again!"))</f>
      </c>
      <c r="G22" s="27"/>
    </row>
    <row r="23" spans="1:7" ht="12.75">
      <c r="A23" s="100"/>
      <c r="B23" s="111"/>
      <c r="C23" s="111"/>
      <c r="D23" s="111"/>
      <c r="E23" s="16"/>
      <c r="F23" s="25"/>
      <c r="G23" s="27"/>
    </row>
    <row r="24" spans="1:7" ht="12.75">
      <c r="A24" s="100"/>
      <c r="B24" s="111" t="s">
        <v>39</v>
      </c>
      <c r="C24" s="111"/>
      <c r="D24" s="111"/>
      <c r="E24" s="62"/>
      <c r="F24" s="63"/>
      <c r="G24" s="27"/>
    </row>
    <row r="25" spans="1:7" ht="12.75">
      <c r="A25" s="100"/>
      <c r="B25" s="111" t="s">
        <v>35</v>
      </c>
      <c r="C25" s="111"/>
      <c r="D25" s="111"/>
      <c r="E25" s="64"/>
      <c r="F25" s="65"/>
      <c r="G25" s="27"/>
    </row>
    <row r="26" spans="1:7" ht="12.75">
      <c r="A26" s="100"/>
      <c r="B26" s="111"/>
      <c r="C26" s="111"/>
      <c r="D26" s="111"/>
      <c r="E26" s="19">
        <f>IF(E25="","",IF(E25=3," Correct!"," Try again!"))</f>
      </c>
      <c r="F26" s="27">
        <f>IF(F25="","",IF(F25=4.5," Correct!"," Try again!"))</f>
      </c>
      <c r="G26" s="27"/>
    </row>
    <row r="27" spans="1:7" ht="12.75">
      <c r="A27" s="100"/>
      <c r="B27" s="113" t="s">
        <v>40</v>
      </c>
      <c r="C27" s="113"/>
      <c r="D27" s="113"/>
      <c r="E27" s="16"/>
      <c r="F27" s="25"/>
      <c r="G27" s="27"/>
    </row>
    <row r="28" spans="1:7" ht="12.75">
      <c r="A28" s="100"/>
      <c r="B28" s="111"/>
      <c r="C28" s="111"/>
      <c r="D28" s="111"/>
      <c r="E28" s="40" t="s">
        <v>20</v>
      </c>
      <c r="F28" s="50" t="s">
        <v>20</v>
      </c>
      <c r="G28" s="27"/>
    </row>
    <row r="29" spans="1:7" ht="12.75">
      <c r="A29" s="100"/>
      <c r="B29" s="110" t="s">
        <v>45</v>
      </c>
      <c r="C29" s="110"/>
      <c r="D29" s="110"/>
      <c r="E29" s="49" t="s">
        <v>22</v>
      </c>
      <c r="F29" s="49" t="s">
        <v>21</v>
      </c>
      <c r="G29" s="27"/>
    </row>
    <row r="30" spans="1:7" ht="12.75">
      <c r="A30" s="100"/>
      <c r="B30" s="111" t="s">
        <v>41</v>
      </c>
      <c r="C30" s="111"/>
      <c r="D30" s="111"/>
      <c r="E30" s="14"/>
      <c r="F30" s="28"/>
      <c r="G30" s="48"/>
    </row>
    <row r="31" spans="1:7" ht="12.75">
      <c r="A31" s="100"/>
      <c r="B31" s="111" t="s">
        <v>27</v>
      </c>
      <c r="C31" s="111"/>
      <c r="D31" s="111"/>
      <c r="E31" s="61"/>
      <c r="F31" s="53"/>
      <c r="G31" s="27">
        <f>IF(F31="","",IF(F31=1425000,"«- Correct!","«- Try again!"))</f>
      </c>
    </row>
    <row r="32" spans="1:7" ht="12.75">
      <c r="A32" s="100"/>
      <c r="B32" s="111" t="s">
        <v>28</v>
      </c>
      <c r="C32" s="111"/>
      <c r="D32" s="111"/>
      <c r="E32" s="101"/>
      <c r="F32" s="51"/>
      <c r="G32" s="27">
        <f>IF(F32="","",IF(F32=950000,"«- Correct!","«- Try again!"))</f>
      </c>
    </row>
    <row r="33" spans="1:7" ht="12.75">
      <c r="A33" s="100"/>
      <c r="B33" s="111" t="s">
        <v>42</v>
      </c>
      <c r="C33" s="111"/>
      <c r="D33" s="111"/>
      <c r="E33" s="54"/>
      <c r="F33" s="60"/>
      <c r="G33" s="27">
        <f>IF(F33="","",IF(F33=5250000,"«- Correct!","«- Try again!"))</f>
      </c>
    </row>
    <row r="34" spans="1:7" ht="12.75">
      <c r="A34" s="100"/>
      <c r="B34" s="111" t="s">
        <v>43</v>
      </c>
      <c r="C34" s="111"/>
      <c r="D34" s="111"/>
      <c r="E34" s="54"/>
      <c r="F34" s="55"/>
      <c r="G34" s="27">
        <f>IF(F34="","",IF(F34=2720000,"«- Correct!","«- Try again!"))</f>
      </c>
    </row>
    <row r="35" spans="1:7" ht="12.75">
      <c r="A35" s="100"/>
      <c r="B35" s="111" t="s">
        <v>27</v>
      </c>
      <c r="C35" s="111"/>
      <c r="D35" s="111"/>
      <c r="E35" s="59"/>
      <c r="F35" s="53"/>
      <c r="G35" s="27">
        <f>IF(F35="","",IF(F35=225000,"«- Correct!","«- Try again!"))</f>
      </c>
    </row>
    <row r="36" spans="1:7" ht="12.75">
      <c r="A36" s="100"/>
      <c r="B36" s="111" t="s">
        <v>28</v>
      </c>
      <c r="C36" s="111"/>
      <c r="D36" s="111"/>
      <c r="E36" s="102"/>
      <c r="F36" s="51"/>
      <c r="G36" s="27">
        <f>IF(F36="","",IF(F36=150000,"«- Correct!","«- Try again!"))</f>
      </c>
    </row>
    <row r="37" spans="1:7" ht="12.75">
      <c r="A37" s="100"/>
      <c r="B37" s="111" t="s">
        <v>44</v>
      </c>
      <c r="C37" s="111"/>
      <c r="D37" s="111"/>
      <c r="E37" s="56"/>
      <c r="F37" s="57"/>
      <c r="G37" s="27">
        <f>IF(F37="","",IF(F37=783000,"«- Correct!","«- Try again!"))</f>
      </c>
    </row>
    <row r="38" spans="1:7" ht="13.5" thickBot="1">
      <c r="A38" s="100"/>
      <c r="B38" s="111" t="s">
        <v>16</v>
      </c>
      <c r="C38" s="111"/>
      <c r="D38" s="111"/>
      <c r="E38" s="56"/>
      <c r="F38" s="58"/>
      <c r="G38" s="27">
        <f>IF(F38="","",IF(F38=6033000,"«- Correct!","«- Try again!"))</f>
      </c>
    </row>
    <row r="39" spans="1:7" ht="13.5" thickTop="1">
      <c r="A39" s="100"/>
      <c r="B39" s="17"/>
      <c r="C39" s="17"/>
      <c r="D39" s="17"/>
      <c r="E39" s="17"/>
      <c r="F39" s="17"/>
      <c r="G39" s="15"/>
    </row>
    <row r="40" spans="2:6" ht="12.75">
      <c r="B40"/>
      <c r="C40"/>
      <c r="D40"/>
      <c r="E40"/>
      <c r="F40"/>
    </row>
    <row r="41" spans="1:7" ht="12.75">
      <c r="A41" s="100"/>
      <c r="B41" s="37" t="s">
        <v>70</v>
      </c>
      <c r="C41" s="37"/>
      <c r="D41" s="37"/>
      <c r="E41" s="38"/>
      <c r="F41" s="38"/>
      <c r="G41" s="17"/>
    </row>
    <row r="42" spans="1:7" ht="12.75">
      <c r="A42" s="100"/>
      <c r="B42" s="109" t="s">
        <v>66</v>
      </c>
      <c r="C42" s="109"/>
      <c r="D42" s="109"/>
      <c r="E42" s="109"/>
      <c r="F42" s="109"/>
      <c r="G42" s="17"/>
    </row>
    <row r="43" spans="1:7" ht="12.75">
      <c r="A43" s="100"/>
      <c r="B43" s="37"/>
      <c r="C43" s="37"/>
      <c r="D43" s="37"/>
      <c r="E43" s="38"/>
      <c r="F43" s="38"/>
      <c r="G43" s="17"/>
    </row>
    <row r="44" spans="1:7" ht="12.75">
      <c r="A44" s="100"/>
      <c r="B44" s="37" t="s">
        <v>67</v>
      </c>
      <c r="C44" s="37"/>
      <c r="D44" s="37"/>
      <c r="E44" s="38"/>
      <c r="F44" s="38"/>
      <c r="G44" s="17"/>
    </row>
    <row r="45" spans="1:7" ht="12.75">
      <c r="A45" s="100"/>
      <c r="B45" s="37" t="s">
        <v>68</v>
      </c>
      <c r="C45" s="37"/>
      <c r="D45" s="37"/>
      <c r="E45" s="38"/>
      <c r="F45" s="38"/>
      <c r="G45" s="17"/>
    </row>
    <row r="46" spans="1:7" ht="12.75">
      <c r="A46" s="100"/>
      <c r="B46" s="37" t="s">
        <v>69</v>
      </c>
      <c r="C46" s="37"/>
      <c r="D46" s="37"/>
      <c r="E46" s="38"/>
      <c r="F46" s="38"/>
      <c r="G46" s="17"/>
    </row>
    <row r="47" spans="1:7" ht="12.75">
      <c r="A47" s="100"/>
      <c r="B47" s="39" t="s">
        <v>71</v>
      </c>
      <c r="C47" s="39"/>
      <c r="D47" s="39"/>
      <c r="E47" s="38"/>
      <c r="F47" s="38"/>
      <c r="G47" s="17"/>
    </row>
    <row r="48" spans="1:14" ht="12.75">
      <c r="A48" s="100"/>
      <c r="B48" s="38"/>
      <c r="C48" s="38"/>
      <c r="D48" s="38"/>
      <c r="E48" s="38"/>
      <c r="F48" s="38"/>
      <c r="G48" s="17"/>
      <c r="H48"/>
      <c r="I48"/>
      <c r="J48"/>
      <c r="K48"/>
      <c r="L48"/>
      <c r="M48"/>
      <c r="N48"/>
    </row>
    <row r="49" spans="1:14" ht="12.75">
      <c r="A49" s="100"/>
      <c r="B49" s="105"/>
      <c r="C49" s="106"/>
      <c r="D49" s="106"/>
      <c r="E49" s="106"/>
      <c r="F49" s="106"/>
      <c r="G49" s="17"/>
      <c r="H49"/>
      <c r="I49"/>
      <c r="J49"/>
      <c r="K49"/>
      <c r="L49"/>
      <c r="M49"/>
      <c r="N49"/>
    </row>
    <row r="50" spans="1:14" ht="12.75">
      <c r="A50" s="100"/>
      <c r="B50" s="106"/>
      <c r="C50" s="106"/>
      <c r="D50" s="106"/>
      <c r="E50" s="106"/>
      <c r="F50" s="106"/>
      <c r="G50" s="17"/>
      <c r="H50"/>
      <c r="I50" s="104"/>
      <c r="J50" s="104"/>
      <c r="K50" s="104"/>
      <c r="L50" s="104"/>
      <c r="M50" s="104"/>
      <c r="N50"/>
    </row>
    <row r="51" spans="1:14" ht="12.75">
      <c r="A51" s="100"/>
      <c r="B51" s="106"/>
      <c r="C51" s="106"/>
      <c r="D51" s="106"/>
      <c r="E51" s="106"/>
      <c r="F51" s="106"/>
      <c r="G51" s="17"/>
      <c r="H51"/>
      <c r="I51" s="104"/>
      <c r="J51" s="104"/>
      <c r="K51" s="104"/>
      <c r="L51" s="104"/>
      <c r="M51" s="104"/>
      <c r="N51"/>
    </row>
    <row r="52" spans="1:14" ht="12.75">
      <c r="A52" s="100"/>
      <c r="B52" s="106"/>
      <c r="C52" s="106"/>
      <c r="D52" s="106"/>
      <c r="E52" s="106"/>
      <c r="F52" s="106"/>
      <c r="G52" s="17"/>
      <c r="H52"/>
      <c r="I52" s="104"/>
      <c r="J52" s="104"/>
      <c r="K52" s="104"/>
      <c r="L52" s="104"/>
      <c r="M52" s="104"/>
      <c r="N52"/>
    </row>
    <row r="53" spans="1:14" ht="12.75">
      <c r="A53" s="100"/>
      <c r="B53" s="106"/>
      <c r="C53" s="106"/>
      <c r="D53" s="106"/>
      <c r="E53" s="106"/>
      <c r="F53" s="106"/>
      <c r="G53" s="17"/>
      <c r="H53"/>
      <c r="I53" s="104"/>
      <c r="J53" s="104"/>
      <c r="K53" s="104"/>
      <c r="L53" s="104"/>
      <c r="M53" s="104"/>
      <c r="N53"/>
    </row>
    <row r="54" spans="1:14" ht="12.75">
      <c r="A54" s="100"/>
      <c r="B54" s="106"/>
      <c r="C54" s="106"/>
      <c r="D54" s="106"/>
      <c r="E54" s="106"/>
      <c r="F54" s="106"/>
      <c r="G54" s="17"/>
      <c r="H54"/>
      <c r="I54" s="104"/>
      <c r="J54" s="104"/>
      <c r="K54" s="104"/>
      <c r="L54" s="104"/>
      <c r="M54" s="104"/>
      <c r="N54"/>
    </row>
    <row r="55" spans="1:14" ht="12.75">
      <c r="A55" s="100"/>
      <c r="B55" s="106"/>
      <c r="C55" s="106"/>
      <c r="D55" s="106"/>
      <c r="E55" s="106"/>
      <c r="F55" s="106"/>
      <c r="G55" s="17"/>
      <c r="H55"/>
      <c r="I55" s="104"/>
      <c r="J55" s="104"/>
      <c r="K55" s="104"/>
      <c r="L55" s="104"/>
      <c r="M55" s="104"/>
      <c r="N55"/>
    </row>
    <row r="56" spans="1:14" ht="12.75">
      <c r="A56" s="100"/>
      <c r="B56" s="106"/>
      <c r="C56" s="106"/>
      <c r="D56" s="106"/>
      <c r="E56" s="106"/>
      <c r="F56" s="106"/>
      <c r="G56" s="17"/>
      <c r="H56"/>
      <c r="I56" s="104"/>
      <c r="J56" s="104"/>
      <c r="K56" s="104"/>
      <c r="L56" s="104"/>
      <c r="M56" s="104"/>
      <c r="N56"/>
    </row>
    <row r="57" spans="1:14" ht="12.75">
      <c r="A57" s="100"/>
      <c r="B57" s="106"/>
      <c r="C57" s="106"/>
      <c r="D57" s="106"/>
      <c r="E57" s="106"/>
      <c r="F57" s="106"/>
      <c r="G57" s="17"/>
      <c r="H57"/>
      <c r="I57"/>
      <c r="J57"/>
      <c r="K57"/>
      <c r="L57"/>
      <c r="M57"/>
      <c r="N57"/>
    </row>
    <row r="58" spans="1:14" ht="12.75">
      <c r="A58" s="100"/>
      <c r="B58" s="106"/>
      <c r="C58" s="106"/>
      <c r="D58" s="106"/>
      <c r="E58" s="106"/>
      <c r="F58" s="106"/>
      <c r="G58" s="17"/>
      <c r="H58"/>
      <c r="I58" s="104"/>
      <c r="J58" s="104"/>
      <c r="K58" s="104"/>
      <c r="L58" s="104"/>
      <c r="M58" s="104"/>
      <c r="N58"/>
    </row>
    <row r="59" spans="1:14" ht="12.75">
      <c r="A59" s="100"/>
      <c r="B59" s="106"/>
      <c r="C59" s="106"/>
      <c r="D59" s="106"/>
      <c r="E59" s="106"/>
      <c r="F59" s="106"/>
      <c r="G59" s="17"/>
      <c r="H59"/>
      <c r="I59" s="104"/>
      <c r="J59" s="104"/>
      <c r="K59" s="104"/>
      <c r="L59" s="104"/>
      <c r="M59" s="104"/>
      <c r="N59"/>
    </row>
    <row r="60" spans="1:14" ht="12.75">
      <c r="A60" s="100"/>
      <c r="B60" s="106"/>
      <c r="C60" s="106"/>
      <c r="D60" s="106"/>
      <c r="E60" s="106"/>
      <c r="F60" s="106"/>
      <c r="G60" s="17"/>
      <c r="H60"/>
      <c r="I60" s="104"/>
      <c r="J60" s="104"/>
      <c r="K60" s="104"/>
      <c r="L60" s="104"/>
      <c r="M60" s="104"/>
      <c r="N60"/>
    </row>
    <row r="61" spans="1:14" ht="12.75">
      <c r="A61" s="100"/>
      <c r="B61" s="106"/>
      <c r="C61" s="106"/>
      <c r="D61" s="106"/>
      <c r="E61" s="106"/>
      <c r="F61" s="106"/>
      <c r="G61" s="17"/>
      <c r="H61"/>
      <c r="I61" s="104"/>
      <c r="J61" s="104"/>
      <c r="K61" s="104"/>
      <c r="L61" s="104"/>
      <c r="M61" s="104"/>
      <c r="N61"/>
    </row>
    <row r="62" spans="1:14" ht="12.75">
      <c r="A62" s="100"/>
      <c r="B62" s="106"/>
      <c r="C62" s="106"/>
      <c r="D62" s="106"/>
      <c r="E62" s="106"/>
      <c r="F62" s="106"/>
      <c r="G62" s="17"/>
      <c r="H62"/>
      <c r="I62" s="104"/>
      <c r="J62" s="104"/>
      <c r="K62" s="104"/>
      <c r="L62" s="104"/>
      <c r="M62" s="104"/>
      <c r="N62"/>
    </row>
    <row r="63" spans="1:14" ht="12.75">
      <c r="A63" s="100"/>
      <c r="B63" s="107"/>
      <c r="C63" s="107"/>
      <c r="D63" s="107"/>
      <c r="E63" s="107"/>
      <c r="F63" s="107"/>
      <c r="G63" s="17"/>
      <c r="H63"/>
      <c r="I63"/>
      <c r="J63"/>
      <c r="K63"/>
      <c r="L63"/>
      <c r="M63"/>
      <c r="N63"/>
    </row>
    <row r="64" spans="1:14" ht="12.75">
      <c r="A64" s="100"/>
      <c r="B64" s="15"/>
      <c r="C64" s="15"/>
      <c r="D64" s="15"/>
      <c r="E64" s="15"/>
      <c r="F64" s="15"/>
      <c r="G64" s="15"/>
      <c r="H64"/>
      <c r="I64"/>
      <c r="J64"/>
      <c r="K64"/>
      <c r="L64"/>
      <c r="M64"/>
      <c r="N64"/>
    </row>
  </sheetData>
  <sheetProtection password="C690" sheet="1" objects="1" scenarios="1" selectLockedCells="1"/>
  <mergeCells count="48">
    <mergeCell ref="C3:D3"/>
    <mergeCell ref="C2:D2"/>
    <mergeCell ref="C1:D1"/>
    <mergeCell ref="B37:D37"/>
    <mergeCell ref="B38:D38"/>
    <mergeCell ref="B31:D31"/>
    <mergeCell ref="B32:D32"/>
    <mergeCell ref="B33:D33"/>
    <mergeCell ref="B34:D34"/>
    <mergeCell ref="B35:D35"/>
    <mergeCell ref="B36:D36"/>
    <mergeCell ref="B23:D23"/>
    <mergeCell ref="B24:D24"/>
    <mergeCell ref="B25:D25"/>
    <mergeCell ref="B26:D26"/>
    <mergeCell ref="B28:D28"/>
    <mergeCell ref="B30:D30"/>
    <mergeCell ref="B27:D27"/>
    <mergeCell ref="B29:D29"/>
    <mergeCell ref="B17:D17"/>
    <mergeCell ref="B19:D19"/>
    <mergeCell ref="B20:D20"/>
    <mergeCell ref="B21:D21"/>
    <mergeCell ref="B22:D22"/>
    <mergeCell ref="B16:D16"/>
    <mergeCell ref="B18:D18"/>
    <mergeCell ref="B49:F63"/>
    <mergeCell ref="B6:F6"/>
    <mergeCell ref="B42:F42"/>
    <mergeCell ref="B9:D9"/>
    <mergeCell ref="B11:D11"/>
    <mergeCell ref="B10:D10"/>
    <mergeCell ref="B12:D12"/>
    <mergeCell ref="B13:D13"/>
    <mergeCell ref="B14:D14"/>
    <mergeCell ref="B15:D15"/>
    <mergeCell ref="I50:M50"/>
    <mergeCell ref="I51:M51"/>
    <mergeCell ref="I52:M52"/>
    <mergeCell ref="I53:M53"/>
    <mergeCell ref="I54:M54"/>
    <mergeCell ref="I55:M55"/>
    <mergeCell ref="I56:M56"/>
    <mergeCell ref="I58:M58"/>
    <mergeCell ref="I59:M59"/>
    <mergeCell ref="I60:M60"/>
    <mergeCell ref="I61:M61"/>
    <mergeCell ref="I62:M62"/>
  </mergeCells>
  <printOptions horizontalCentered="1"/>
  <pageMargins left="0" right="0" top="0.75" bottom="0.75" header="0.5" footer="0.5"/>
  <pageSetup horizontalDpi="600" verticalDpi="6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5" width="12.7109375" style="0" customWidth="1"/>
    <col min="6" max="6" width="2.7109375" style="0" customWidth="1"/>
    <col min="7" max="31" width="12.7109375" style="0" customWidth="1"/>
  </cols>
  <sheetData>
    <row r="1" spans="1:5" ht="12.75">
      <c r="A1" s="120" t="s">
        <v>89</v>
      </c>
      <c r="B1" s="120"/>
      <c r="C1" s="120"/>
      <c r="D1" s="5"/>
      <c r="E1" s="5"/>
    </row>
    <row r="2" spans="2:5" ht="12.75">
      <c r="B2" s="4"/>
      <c r="C2" s="4"/>
      <c r="D2" s="4"/>
      <c r="E2" s="4"/>
    </row>
    <row r="3" spans="1:6" ht="12.75">
      <c r="A3" s="100"/>
      <c r="B3" s="108" t="s">
        <v>81</v>
      </c>
      <c r="C3" s="108"/>
      <c r="D3" s="108"/>
      <c r="E3" s="108"/>
      <c r="F3" s="17"/>
    </row>
    <row r="4" spans="1:6" ht="12.75">
      <c r="A4" s="100"/>
      <c r="B4" s="7"/>
      <c r="C4" s="7"/>
      <c r="D4" s="7"/>
      <c r="E4" s="8"/>
      <c r="F4" s="17"/>
    </row>
    <row r="5" spans="1:6" ht="12.75">
      <c r="A5" s="100"/>
      <c r="B5" s="122" t="s">
        <v>82</v>
      </c>
      <c r="C5" s="122"/>
      <c r="D5" s="122"/>
      <c r="E5" s="8"/>
      <c r="F5" s="17"/>
    </row>
    <row r="6" spans="1:6" ht="12.75">
      <c r="A6" s="100"/>
      <c r="B6" s="116" t="s">
        <v>2</v>
      </c>
      <c r="C6" s="116"/>
      <c r="D6" s="116"/>
      <c r="E6" s="9">
        <v>700000</v>
      </c>
      <c r="F6" s="17"/>
    </row>
    <row r="7" spans="1:6" ht="12.75">
      <c r="A7" s="100"/>
      <c r="B7" s="121" t="s">
        <v>83</v>
      </c>
      <c r="C7" s="116"/>
      <c r="D7" s="116"/>
      <c r="E7" s="10"/>
      <c r="F7" s="17"/>
    </row>
    <row r="8" spans="1:6" ht="12.75">
      <c r="A8" s="100"/>
      <c r="B8" s="116" t="s">
        <v>25</v>
      </c>
      <c r="C8" s="116"/>
      <c r="D8" s="116"/>
      <c r="E8" s="9">
        <v>180000</v>
      </c>
      <c r="F8" s="17"/>
    </row>
    <row r="9" spans="1:6" ht="12.75">
      <c r="A9" s="100"/>
      <c r="B9" s="116" t="s">
        <v>26</v>
      </c>
      <c r="C9" s="116"/>
      <c r="D9" s="116"/>
      <c r="E9" s="9"/>
      <c r="F9" s="17"/>
    </row>
    <row r="10" spans="1:6" ht="12.75">
      <c r="A10" s="100"/>
      <c r="B10" s="116" t="s">
        <v>27</v>
      </c>
      <c r="C10" s="116"/>
      <c r="D10" s="116"/>
      <c r="E10" s="23">
        <v>420000</v>
      </c>
      <c r="F10" s="17"/>
    </row>
    <row r="11" spans="1:6" ht="12.75">
      <c r="A11" s="100"/>
      <c r="B11" s="116" t="s">
        <v>28</v>
      </c>
      <c r="C11" s="116"/>
      <c r="D11" s="116"/>
      <c r="E11" s="23">
        <v>139000</v>
      </c>
      <c r="F11" s="17"/>
    </row>
    <row r="12" spans="1:6" ht="12.75">
      <c r="A12" s="100"/>
      <c r="B12" s="118" t="s">
        <v>3</v>
      </c>
      <c r="C12" s="118"/>
      <c r="D12" s="118"/>
      <c r="E12" s="22">
        <v>3254000</v>
      </c>
      <c r="F12" s="17"/>
    </row>
    <row r="13" spans="1:6" ht="12.75">
      <c r="A13" s="100"/>
      <c r="B13" s="118" t="s">
        <v>4</v>
      </c>
      <c r="C13" s="118"/>
      <c r="D13" s="118"/>
      <c r="E13" s="22">
        <v>2220000</v>
      </c>
      <c r="F13" s="17"/>
    </row>
    <row r="14" spans="1:6" ht="12.75">
      <c r="A14" s="100"/>
      <c r="B14" s="118"/>
      <c r="C14" s="118"/>
      <c r="D14" s="118"/>
      <c r="E14" s="6"/>
      <c r="F14" s="17"/>
    </row>
    <row r="15" spans="1:6" ht="12.75">
      <c r="A15" s="100"/>
      <c r="B15" s="119" t="s">
        <v>18</v>
      </c>
      <c r="C15" s="119"/>
      <c r="D15" s="119"/>
      <c r="E15" s="6"/>
      <c r="F15" s="17"/>
    </row>
    <row r="16" spans="1:6" ht="12.75">
      <c r="A16" s="100"/>
      <c r="B16" s="118" t="s">
        <v>19</v>
      </c>
      <c r="C16" s="118"/>
      <c r="D16" s="118"/>
      <c r="E16" s="21">
        <v>4.5</v>
      </c>
      <c r="F16" s="17"/>
    </row>
    <row r="17" spans="1:6" ht="12.75">
      <c r="A17" s="100"/>
      <c r="B17" s="117" t="s">
        <v>29</v>
      </c>
      <c r="C17" s="117"/>
      <c r="D17" s="117"/>
      <c r="E17" s="22">
        <v>783000</v>
      </c>
      <c r="F17" s="17"/>
    </row>
    <row r="18" spans="1:6" ht="12.75">
      <c r="A18" s="100"/>
      <c r="B18" s="17"/>
      <c r="C18" s="17"/>
      <c r="D18" s="17"/>
      <c r="E18" s="17"/>
      <c r="F18" s="17"/>
    </row>
  </sheetData>
  <sheetProtection password="C690" sheet="1" objects="1" scenarios="1" selectLockedCells="1" selectUnlockedCells="1"/>
  <mergeCells count="15">
    <mergeCell ref="A1:C1"/>
    <mergeCell ref="B9:D9"/>
    <mergeCell ref="B8:D8"/>
    <mergeCell ref="B7:D7"/>
    <mergeCell ref="B6:D6"/>
    <mergeCell ref="B5:D5"/>
    <mergeCell ref="B3:E3"/>
    <mergeCell ref="B11:D11"/>
    <mergeCell ref="B10:D10"/>
    <mergeCell ref="B17:D17"/>
    <mergeCell ref="B16:D16"/>
    <mergeCell ref="B15:D15"/>
    <mergeCell ref="B14:D14"/>
    <mergeCell ref="B13:D13"/>
    <mergeCell ref="B12:D12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showGridLines="0" zoomScalePageLayoutView="0" workbookViewId="0" topLeftCell="A1">
      <selection activeCell="C1" sqref="C1:D1"/>
    </sheetView>
  </sheetViews>
  <sheetFormatPr defaultColWidth="9.140625" defaultRowHeight="12.75"/>
  <cols>
    <col min="1" max="1" width="2.7109375" style="3" customWidth="1"/>
    <col min="2" max="7" width="12.7109375" style="3" customWidth="1"/>
    <col min="8" max="8" width="2.7109375" style="3" customWidth="1"/>
    <col min="9" max="32" width="12.7109375" style="3" customWidth="1"/>
    <col min="33" max="16384" width="9.140625" style="3" customWidth="1"/>
  </cols>
  <sheetData>
    <row r="1" spans="2:9" ht="12.75">
      <c r="B1" s="1" t="s">
        <v>0</v>
      </c>
      <c r="C1" s="115"/>
      <c r="D1" s="115"/>
      <c r="I1" s="4"/>
    </row>
    <row r="2" spans="2:9" ht="12.75">
      <c r="B2" s="1" t="s">
        <v>1</v>
      </c>
      <c r="C2" s="115"/>
      <c r="D2" s="115"/>
      <c r="I2" s="4"/>
    </row>
    <row r="3" spans="3:9" ht="12.75">
      <c r="C3" s="114" t="s">
        <v>90</v>
      </c>
      <c r="D3" s="114"/>
      <c r="I3" s="4"/>
    </row>
    <row r="4" ht="12.75">
      <c r="I4" s="4"/>
    </row>
    <row r="5" spans="1:9" ht="12.75">
      <c r="A5" s="100"/>
      <c r="B5" s="124" t="s">
        <v>84</v>
      </c>
      <c r="C5" s="124"/>
      <c r="D5" s="124"/>
      <c r="E5" s="124"/>
      <c r="F5" s="124"/>
      <c r="G5" s="124"/>
      <c r="H5" s="15"/>
      <c r="I5" s="4"/>
    </row>
    <row r="6" spans="1:9" ht="12.75">
      <c r="A6" s="100"/>
      <c r="B6" s="124" t="s">
        <v>86</v>
      </c>
      <c r="C6" s="124"/>
      <c r="D6" s="124"/>
      <c r="E6" s="124"/>
      <c r="F6" s="124"/>
      <c r="G6" s="124"/>
      <c r="H6" s="15"/>
      <c r="I6" s="4"/>
    </row>
    <row r="7" spans="1:9" ht="12.75">
      <c r="A7" s="100"/>
      <c r="B7" s="124" t="s">
        <v>15</v>
      </c>
      <c r="C7" s="124"/>
      <c r="D7" s="124"/>
      <c r="E7" s="124"/>
      <c r="F7" s="124"/>
      <c r="G7" s="124"/>
      <c r="H7" s="15"/>
      <c r="I7" s="4"/>
    </row>
    <row r="8" spans="1:9" ht="12.75">
      <c r="A8" s="100"/>
      <c r="B8" s="11"/>
      <c r="C8" s="11"/>
      <c r="D8" s="11"/>
      <c r="E8" s="11"/>
      <c r="F8" s="11"/>
      <c r="G8" s="11"/>
      <c r="H8" s="15"/>
      <c r="I8" s="4"/>
    </row>
    <row r="9" spans="1:9" ht="12.75">
      <c r="A9" s="100"/>
      <c r="B9" s="113" t="s">
        <v>54</v>
      </c>
      <c r="C9" s="113"/>
      <c r="D9" s="113"/>
      <c r="E9" s="113"/>
      <c r="F9" s="11"/>
      <c r="G9" s="11"/>
      <c r="H9" s="15"/>
      <c r="I9" s="4"/>
    </row>
    <row r="10" spans="1:9" ht="12.75">
      <c r="A10" s="100"/>
      <c r="B10" s="125" t="s">
        <v>36</v>
      </c>
      <c r="C10" s="125"/>
      <c r="D10" s="125"/>
      <c r="E10" s="125"/>
      <c r="F10" s="11"/>
      <c r="G10" s="11"/>
      <c r="H10" s="17"/>
      <c r="I10" s="4"/>
    </row>
    <row r="11" spans="1:9" ht="12.75">
      <c r="A11" s="100"/>
      <c r="B11" s="125" t="s">
        <v>27</v>
      </c>
      <c r="C11" s="125"/>
      <c r="D11" s="125"/>
      <c r="E11" s="125"/>
      <c r="F11" s="84"/>
      <c r="G11" s="78"/>
      <c r="H11" s="15"/>
      <c r="I11" s="4"/>
    </row>
    <row r="12" spans="1:9" ht="12.75">
      <c r="A12" s="100"/>
      <c r="B12" s="125" t="s">
        <v>28</v>
      </c>
      <c r="C12" s="125"/>
      <c r="D12" s="125"/>
      <c r="E12" s="125"/>
      <c r="F12" s="96"/>
      <c r="G12" s="78"/>
      <c r="H12" s="15"/>
      <c r="I12" s="4"/>
    </row>
    <row r="13" spans="1:9" ht="12.75">
      <c r="A13" s="100"/>
      <c r="B13" s="125" t="s">
        <v>47</v>
      </c>
      <c r="C13" s="125"/>
      <c r="D13" s="125"/>
      <c r="E13" s="125"/>
      <c r="F13" s="97"/>
      <c r="G13" s="98"/>
      <c r="H13" s="15"/>
      <c r="I13" s="4"/>
    </row>
    <row r="14" spans="1:9" ht="12.75">
      <c r="A14" s="100"/>
      <c r="B14" s="125" t="s">
        <v>37</v>
      </c>
      <c r="C14" s="125"/>
      <c r="D14" s="125"/>
      <c r="E14" s="125"/>
      <c r="F14" s="51"/>
      <c r="G14" s="79"/>
      <c r="H14" s="15"/>
      <c r="I14" s="4"/>
    </row>
    <row r="15" spans="1:9" ht="12.75">
      <c r="A15" s="100"/>
      <c r="B15" s="125" t="s">
        <v>27</v>
      </c>
      <c r="C15" s="125"/>
      <c r="D15" s="125"/>
      <c r="E15" s="125"/>
      <c r="F15" s="83"/>
      <c r="G15" s="78"/>
      <c r="H15" s="15"/>
      <c r="I15" s="4"/>
    </row>
    <row r="16" spans="1:9" ht="12.75">
      <c r="A16" s="100"/>
      <c r="B16" s="125" t="s">
        <v>28</v>
      </c>
      <c r="C16" s="125"/>
      <c r="D16" s="125"/>
      <c r="E16" s="125"/>
      <c r="F16" s="96"/>
      <c r="G16" s="78"/>
      <c r="H16" s="15"/>
      <c r="I16" s="4"/>
    </row>
    <row r="17" spans="1:9" ht="12.75">
      <c r="A17" s="100"/>
      <c r="B17" s="125" t="s">
        <v>47</v>
      </c>
      <c r="C17" s="125"/>
      <c r="D17" s="125"/>
      <c r="E17" s="125"/>
      <c r="F17" s="97"/>
      <c r="G17" s="94"/>
      <c r="H17" s="15"/>
      <c r="I17" s="4"/>
    </row>
    <row r="18" spans="1:9" ht="13.5" thickBot="1">
      <c r="A18" s="100"/>
      <c r="B18" s="125" t="s">
        <v>55</v>
      </c>
      <c r="C18" s="125"/>
      <c r="D18" s="125"/>
      <c r="E18" s="125"/>
      <c r="F18" s="80"/>
      <c r="G18" s="95"/>
      <c r="H18" s="19"/>
      <c r="I18" s="4"/>
    </row>
    <row r="19" spans="1:9" ht="13.5" thickTop="1">
      <c r="A19" s="100"/>
      <c r="B19" s="125"/>
      <c r="C19" s="125"/>
      <c r="D19" s="125"/>
      <c r="E19" s="125"/>
      <c r="F19" s="11"/>
      <c r="G19" s="19">
        <f>IF(G18="","",IF(G18=1091100,"Correct!","Try again!"))</f>
      </c>
      <c r="H19" s="19"/>
      <c r="I19" s="4"/>
    </row>
    <row r="20" spans="1:9" ht="12.75">
      <c r="A20" s="100"/>
      <c r="B20" s="113" t="s">
        <v>56</v>
      </c>
      <c r="C20" s="113"/>
      <c r="D20" s="113"/>
      <c r="E20" s="113"/>
      <c r="F20" s="11"/>
      <c r="G20" s="36"/>
      <c r="H20" s="19"/>
      <c r="I20" s="4"/>
    </row>
    <row r="21" spans="1:9" ht="12.75">
      <c r="A21" s="100"/>
      <c r="B21" s="125" t="s">
        <v>57</v>
      </c>
      <c r="C21" s="125"/>
      <c r="D21" s="125"/>
      <c r="E21" s="125"/>
      <c r="F21" s="11"/>
      <c r="G21" s="36"/>
      <c r="H21" s="19"/>
      <c r="I21" s="4"/>
    </row>
    <row r="22" spans="1:9" ht="12.75">
      <c r="A22" s="100"/>
      <c r="B22" s="125" t="s">
        <v>72</v>
      </c>
      <c r="C22" s="125"/>
      <c r="D22" s="125"/>
      <c r="E22" s="125"/>
      <c r="F22" s="91"/>
      <c r="G22" s="36"/>
      <c r="H22" s="19"/>
      <c r="I22" s="4"/>
    </row>
    <row r="23" spans="1:9" ht="12.75">
      <c r="A23" s="100"/>
      <c r="B23" s="125" t="s">
        <v>73</v>
      </c>
      <c r="C23" s="125"/>
      <c r="D23" s="125"/>
      <c r="E23" s="125"/>
      <c r="F23" s="92"/>
      <c r="G23" s="36"/>
      <c r="H23" s="19"/>
      <c r="I23" s="4"/>
    </row>
    <row r="24" spans="1:9" ht="13.5" thickBot="1">
      <c r="A24" s="100"/>
      <c r="B24" s="125" t="s">
        <v>61</v>
      </c>
      <c r="C24" s="125"/>
      <c r="D24" s="125"/>
      <c r="E24" s="125"/>
      <c r="F24" s="93"/>
      <c r="G24" s="19">
        <f>IF(F24="","",IF(F24=170000,"«- Correct!","«- Try again!"))</f>
      </c>
      <c r="H24" s="19"/>
      <c r="I24" s="4"/>
    </row>
    <row r="25" spans="1:9" ht="13.5" thickTop="1">
      <c r="A25" s="100"/>
      <c r="B25" s="125"/>
      <c r="C25" s="125"/>
      <c r="D25" s="125"/>
      <c r="E25" s="125"/>
      <c r="F25" s="11"/>
      <c r="G25" s="36"/>
      <c r="H25" s="19"/>
      <c r="I25" s="4"/>
    </row>
    <row r="26" spans="1:9" ht="12.75">
      <c r="A26" s="100"/>
      <c r="B26" s="125" t="s">
        <v>58</v>
      </c>
      <c r="C26" s="125"/>
      <c r="D26" s="125"/>
      <c r="E26" s="125"/>
      <c r="F26" s="11"/>
      <c r="G26" s="36"/>
      <c r="H26" s="19"/>
      <c r="I26" s="4"/>
    </row>
    <row r="27" spans="1:9" ht="12.75">
      <c r="A27" s="100"/>
      <c r="B27" s="125" t="s">
        <v>74</v>
      </c>
      <c r="C27" s="125"/>
      <c r="D27" s="125"/>
      <c r="E27" s="125"/>
      <c r="F27" s="91"/>
      <c r="G27" s="36"/>
      <c r="H27" s="19"/>
      <c r="I27" s="4"/>
    </row>
    <row r="28" spans="1:9" ht="12.75">
      <c r="A28" s="100"/>
      <c r="B28" s="125" t="s">
        <v>75</v>
      </c>
      <c r="C28" s="125"/>
      <c r="D28" s="125"/>
      <c r="E28" s="125"/>
      <c r="F28" s="92"/>
      <c r="G28" s="36"/>
      <c r="H28" s="19"/>
      <c r="I28" s="4"/>
    </row>
    <row r="29" spans="1:9" ht="13.5" thickBot="1">
      <c r="A29" s="100"/>
      <c r="B29" s="125" t="s">
        <v>62</v>
      </c>
      <c r="C29" s="125"/>
      <c r="D29" s="125"/>
      <c r="E29" s="125"/>
      <c r="F29" s="93"/>
      <c r="G29" s="19">
        <f>IF(F29="","",IF(F29=170000,"«- Correct!","«- Try again!"))</f>
      </c>
      <c r="H29" s="19"/>
      <c r="I29" s="4"/>
    </row>
    <row r="30" spans="1:9" ht="13.5" thickTop="1">
      <c r="A30" s="100"/>
      <c r="B30" s="13"/>
      <c r="C30" s="13"/>
      <c r="D30" s="13"/>
      <c r="E30" s="11"/>
      <c r="F30" s="11"/>
      <c r="G30" s="36"/>
      <c r="H30" s="19"/>
      <c r="I30" s="4"/>
    </row>
    <row r="31" spans="1:9" ht="12.75">
      <c r="A31" s="100"/>
      <c r="B31" s="11"/>
      <c r="C31" s="11"/>
      <c r="D31" s="11"/>
      <c r="E31" s="32" t="s">
        <v>20</v>
      </c>
      <c r="F31" s="32" t="s">
        <v>20</v>
      </c>
      <c r="G31" s="33" t="s">
        <v>59</v>
      </c>
      <c r="H31" s="17"/>
      <c r="I31" s="4"/>
    </row>
    <row r="32" spans="1:9" ht="12.75">
      <c r="A32" s="100"/>
      <c r="B32" s="113" t="s">
        <v>23</v>
      </c>
      <c r="C32" s="113"/>
      <c r="D32" s="113"/>
      <c r="E32" s="34" t="s">
        <v>22</v>
      </c>
      <c r="F32" s="35" t="s">
        <v>21</v>
      </c>
      <c r="G32" s="35" t="s">
        <v>60</v>
      </c>
      <c r="H32" s="17"/>
      <c r="I32" s="4"/>
    </row>
    <row r="33" spans="1:9" ht="12.75">
      <c r="A33" s="100"/>
      <c r="B33" s="127" t="s">
        <v>30</v>
      </c>
      <c r="C33" s="127"/>
      <c r="D33" s="127"/>
      <c r="E33" s="89"/>
      <c r="F33" s="89"/>
      <c r="G33" s="90"/>
      <c r="H33" s="17"/>
      <c r="I33" s="4"/>
    </row>
    <row r="34" spans="1:9" ht="12.75">
      <c r="A34" s="100"/>
      <c r="B34" s="127" t="s">
        <v>31</v>
      </c>
      <c r="C34" s="127"/>
      <c r="D34" s="127"/>
      <c r="E34" s="80"/>
      <c r="F34" s="80"/>
      <c r="G34" s="80"/>
      <c r="H34" s="17"/>
      <c r="I34" s="4"/>
    </row>
    <row r="35" spans="1:9" ht="12.75">
      <c r="A35" s="100"/>
      <c r="B35" s="127" t="s">
        <v>27</v>
      </c>
      <c r="C35" s="127"/>
      <c r="D35" s="127"/>
      <c r="E35" s="83"/>
      <c r="F35" s="80"/>
      <c r="G35" s="80"/>
      <c r="H35" s="17"/>
      <c r="I35" s="4"/>
    </row>
    <row r="36" spans="1:9" ht="12.75">
      <c r="A36" s="100"/>
      <c r="B36" s="127" t="s">
        <v>28</v>
      </c>
      <c r="C36" s="127"/>
      <c r="D36" s="127"/>
      <c r="E36" s="80"/>
      <c r="F36" s="83"/>
      <c r="G36" s="80"/>
      <c r="H36" s="17"/>
      <c r="I36" s="4"/>
    </row>
    <row r="37" spans="1:9" ht="12.75">
      <c r="A37" s="100"/>
      <c r="B37" s="127" t="s">
        <v>47</v>
      </c>
      <c r="C37" s="127"/>
      <c r="D37" s="127"/>
      <c r="E37" s="81"/>
      <c r="F37" s="81"/>
      <c r="G37" s="74"/>
      <c r="H37" s="17"/>
      <c r="I37" s="4"/>
    </row>
    <row r="38" spans="1:9" ht="13.5" thickBot="1">
      <c r="A38" s="100"/>
      <c r="B38" s="127" t="s">
        <v>23</v>
      </c>
      <c r="C38" s="127"/>
      <c r="D38" s="127"/>
      <c r="E38" s="72"/>
      <c r="F38" s="72"/>
      <c r="G38" s="72"/>
      <c r="H38" s="17"/>
      <c r="I38" s="4"/>
    </row>
    <row r="39" spans="1:9" ht="13.5" thickTop="1">
      <c r="A39" s="100"/>
      <c r="B39" s="127"/>
      <c r="C39" s="127"/>
      <c r="D39" s="127"/>
      <c r="E39" s="19">
        <f>IF(E38="","",IF(E38=170000,"Correct!","Try again!"))</f>
      </c>
      <c r="F39" s="19">
        <f>IF(F38="","",IF(F38=166000,"Correct!","Try again!"))</f>
      </c>
      <c r="G39" s="19">
        <f>IF(G38="","",IF(G38=166000,"Correct!","Try again!"))</f>
      </c>
      <c r="H39" s="17"/>
      <c r="I39" s="4"/>
    </row>
    <row r="40" spans="1:9" ht="12.75">
      <c r="A40" s="100"/>
      <c r="B40" s="127"/>
      <c r="C40" s="127"/>
      <c r="D40" s="127"/>
      <c r="E40" s="11"/>
      <c r="F40" s="11"/>
      <c r="G40" s="11"/>
      <c r="H40" s="17"/>
      <c r="I40" s="4"/>
    </row>
    <row r="41" spans="1:9" ht="12.75">
      <c r="A41" s="100"/>
      <c r="B41" s="127"/>
      <c r="C41" s="127"/>
      <c r="D41" s="127"/>
      <c r="E41" s="32" t="s">
        <v>20</v>
      </c>
      <c r="F41" s="32" t="s">
        <v>20</v>
      </c>
      <c r="G41" s="33" t="s">
        <v>59</v>
      </c>
      <c r="H41" s="17"/>
      <c r="I41" s="4"/>
    </row>
    <row r="42" spans="1:9" ht="12.75">
      <c r="A42" s="100"/>
      <c r="B42" s="126" t="s">
        <v>63</v>
      </c>
      <c r="C42" s="127"/>
      <c r="D42" s="127"/>
      <c r="E42" s="34" t="s">
        <v>22</v>
      </c>
      <c r="F42" s="35" t="s">
        <v>21</v>
      </c>
      <c r="G42" s="35" t="s">
        <v>60</v>
      </c>
      <c r="H42" s="17"/>
      <c r="I42" s="4"/>
    </row>
    <row r="43" spans="1:9" ht="12.75">
      <c r="A43" s="100"/>
      <c r="B43" s="127" t="s">
        <v>64</v>
      </c>
      <c r="C43" s="127"/>
      <c r="D43" s="127"/>
      <c r="E43" s="86"/>
      <c r="F43" s="86"/>
      <c r="G43" s="85"/>
      <c r="H43" s="17"/>
      <c r="I43" s="4"/>
    </row>
    <row r="44" spans="1:9" ht="12.75">
      <c r="A44" s="100"/>
      <c r="B44" s="127" t="s">
        <v>37</v>
      </c>
      <c r="C44" s="127"/>
      <c r="D44" s="127"/>
      <c r="E44" s="87"/>
      <c r="F44" s="87"/>
      <c r="G44" s="74"/>
      <c r="H44" s="17"/>
      <c r="I44" s="4"/>
    </row>
    <row r="45" spans="1:9" ht="12.75">
      <c r="A45" s="100"/>
      <c r="B45" s="127" t="s">
        <v>38</v>
      </c>
      <c r="C45" s="127"/>
      <c r="D45" s="127"/>
      <c r="E45" s="88"/>
      <c r="F45" s="88"/>
      <c r="G45" s="88"/>
      <c r="H45" s="17"/>
      <c r="I45" s="4"/>
    </row>
    <row r="46" spans="1:9" ht="12.75">
      <c r="A46" s="100"/>
      <c r="B46" s="127" t="s">
        <v>76</v>
      </c>
      <c r="C46" s="127"/>
      <c r="D46" s="127"/>
      <c r="E46" s="62"/>
      <c r="F46" s="62"/>
      <c r="G46" s="62"/>
      <c r="H46" s="17"/>
      <c r="I46" s="4"/>
    </row>
    <row r="47" spans="1:9" ht="12.75">
      <c r="A47" s="100"/>
      <c r="B47" s="127" t="s">
        <v>63</v>
      </c>
      <c r="C47" s="127"/>
      <c r="D47" s="127"/>
      <c r="E47" s="64"/>
      <c r="F47" s="64"/>
      <c r="G47" s="64"/>
      <c r="H47" s="17"/>
      <c r="I47" s="4"/>
    </row>
    <row r="48" spans="1:9" ht="12.75">
      <c r="A48" s="100"/>
      <c r="B48" s="127"/>
      <c r="C48" s="127"/>
      <c r="D48" s="127"/>
      <c r="E48" s="19">
        <f>IF(E47="","",IF(E47=0.95,"Correct!","Try again!"))</f>
      </c>
      <c r="F48" s="19">
        <f>IF(F47="","",IF(F47=3.5,"Correct!","Try again!"))</f>
      </c>
      <c r="G48" s="19">
        <f>IF(G47="","",IF(G47=2.1,"Correct!","Try again!"))</f>
      </c>
      <c r="H48" s="17"/>
      <c r="I48" s="4"/>
    </row>
    <row r="49" spans="1:9" ht="12.75">
      <c r="A49" s="100"/>
      <c r="B49" s="127"/>
      <c r="C49" s="127"/>
      <c r="D49" s="127"/>
      <c r="E49" s="11"/>
      <c r="F49" s="11"/>
      <c r="G49" s="11"/>
      <c r="H49" s="17"/>
      <c r="I49" s="4"/>
    </row>
    <row r="50" spans="1:9" ht="12.75">
      <c r="A50" s="100"/>
      <c r="B50" s="113" t="s">
        <v>65</v>
      </c>
      <c r="C50" s="113"/>
      <c r="D50" s="113"/>
      <c r="E50" s="11"/>
      <c r="F50" s="11"/>
      <c r="G50" s="11"/>
      <c r="H50" s="17"/>
      <c r="I50" s="4"/>
    </row>
    <row r="51" spans="1:9" ht="12.75">
      <c r="A51" s="100"/>
      <c r="B51" s="127" t="s">
        <v>41</v>
      </c>
      <c r="C51" s="127"/>
      <c r="D51" s="127"/>
      <c r="E51" s="11"/>
      <c r="F51" s="11"/>
      <c r="G51" s="11"/>
      <c r="H51" s="17"/>
      <c r="I51" s="4"/>
    </row>
    <row r="52" spans="1:9" ht="12.75">
      <c r="A52" s="100"/>
      <c r="B52" s="127" t="s">
        <v>27</v>
      </c>
      <c r="C52" s="127"/>
      <c r="D52" s="127"/>
      <c r="E52" s="85"/>
      <c r="F52" s="80"/>
      <c r="G52" s="11"/>
      <c r="H52" s="17"/>
      <c r="I52" s="4"/>
    </row>
    <row r="53" spans="1:9" ht="12.75">
      <c r="A53" s="100"/>
      <c r="B53" s="127" t="s">
        <v>28</v>
      </c>
      <c r="C53" s="127"/>
      <c r="D53" s="127"/>
      <c r="E53" s="63"/>
      <c r="F53" s="80"/>
      <c r="G53" s="11"/>
      <c r="H53" s="17"/>
      <c r="I53" s="4"/>
    </row>
    <row r="54" spans="1:9" ht="12.75">
      <c r="A54" s="100"/>
      <c r="B54" s="127" t="s">
        <v>47</v>
      </c>
      <c r="C54" s="127"/>
      <c r="D54" s="127"/>
      <c r="E54" s="103"/>
      <c r="F54" s="84"/>
      <c r="G54" s="11"/>
      <c r="H54" s="17"/>
      <c r="I54" s="4"/>
    </row>
    <row r="55" spans="1:9" ht="12.75">
      <c r="A55" s="100"/>
      <c r="B55" s="127" t="s">
        <v>43</v>
      </c>
      <c r="C55" s="127"/>
      <c r="D55" s="127"/>
      <c r="E55" s="80"/>
      <c r="F55" s="80"/>
      <c r="G55" s="11"/>
      <c r="H55" s="17"/>
      <c r="I55" s="4"/>
    </row>
    <row r="56" spans="1:9" ht="12.75">
      <c r="A56" s="100"/>
      <c r="B56" s="127" t="s">
        <v>27</v>
      </c>
      <c r="C56" s="127"/>
      <c r="D56" s="127"/>
      <c r="E56" s="63"/>
      <c r="F56" s="80"/>
      <c r="G56" s="11"/>
      <c r="H56" s="17"/>
      <c r="I56" s="4"/>
    </row>
    <row r="57" spans="1:9" ht="12.75">
      <c r="A57" s="100"/>
      <c r="B57" s="127" t="s">
        <v>28</v>
      </c>
      <c r="C57" s="127"/>
      <c r="D57" s="127"/>
      <c r="E57" s="63"/>
      <c r="F57" s="80"/>
      <c r="G57" s="11"/>
      <c r="H57" s="17"/>
      <c r="I57" s="4"/>
    </row>
    <row r="58" spans="1:9" ht="12.75">
      <c r="A58" s="100"/>
      <c r="B58" s="127" t="s">
        <v>47</v>
      </c>
      <c r="C58" s="127"/>
      <c r="D58" s="127"/>
      <c r="E58" s="103"/>
      <c r="F58" s="83"/>
      <c r="G58" s="11"/>
      <c r="H58" s="19"/>
      <c r="I58" s="4"/>
    </row>
    <row r="59" spans="1:9" ht="13.5" thickBot="1">
      <c r="A59" s="100"/>
      <c r="B59" s="127" t="s">
        <v>16</v>
      </c>
      <c r="C59" s="127"/>
      <c r="D59" s="127"/>
      <c r="E59" s="80"/>
      <c r="F59" s="71"/>
      <c r="G59" s="11"/>
      <c r="H59" s="19"/>
      <c r="I59" s="4"/>
    </row>
    <row r="60" spans="1:9" ht="13.5" thickTop="1">
      <c r="A60" s="100"/>
      <c r="B60" s="127"/>
      <c r="C60" s="127"/>
      <c r="D60" s="127"/>
      <c r="E60" s="11"/>
      <c r="F60" s="19">
        <f>IF(F59="","",IF(F59=1091100,"Correct!","Try again!"))</f>
      </c>
      <c r="G60" s="11"/>
      <c r="H60" s="19"/>
      <c r="I60" s="4"/>
    </row>
    <row r="61" spans="1:8" ht="12.75">
      <c r="A61" s="100"/>
      <c r="B61" s="124" t="s">
        <v>84</v>
      </c>
      <c r="C61" s="124"/>
      <c r="D61" s="124"/>
      <c r="E61" s="124"/>
      <c r="F61" s="124"/>
      <c r="G61" s="24"/>
      <c r="H61" s="15"/>
    </row>
    <row r="62" spans="1:8" ht="12.75">
      <c r="A62" s="100"/>
      <c r="B62" s="124" t="s">
        <v>5</v>
      </c>
      <c r="C62" s="124"/>
      <c r="D62" s="124"/>
      <c r="E62" s="124"/>
      <c r="F62" s="124"/>
      <c r="G62" s="24"/>
      <c r="H62" s="15"/>
    </row>
    <row r="63" spans="1:8" ht="12.75">
      <c r="A63" s="100"/>
      <c r="B63" s="11"/>
      <c r="C63" s="11"/>
      <c r="D63" s="11"/>
      <c r="E63" s="11"/>
      <c r="F63" s="11"/>
      <c r="G63" s="24"/>
      <c r="H63" s="15"/>
    </row>
    <row r="64" spans="1:8" ht="12.75">
      <c r="A64" s="100"/>
      <c r="B64" s="12"/>
      <c r="C64" s="12" t="s">
        <v>17</v>
      </c>
      <c r="D64" s="12"/>
      <c r="E64" s="20" t="s">
        <v>10</v>
      </c>
      <c r="F64" s="20" t="s">
        <v>11</v>
      </c>
      <c r="G64" s="24"/>
      <c r="H64" s="15"/>
    </row>
    <row r="65" spans="1:8" ht="12.75">
      <c r="A65" s="100"/>
      <c r="B65" s="112" t="s">
        <v>79</v>
      </c>
      <c r="C65" s="112"/>
      <c r="D65" s="112"/>
      <c r="E65" s="82"/>
      <c r="F65" s="19"/>
      <c r="G65" s="24"/>
      <c r="H65" s="15"/>
    </row>
    <row r="66" spans="1:8" ht="12.75">
      <c r="A66" s="100"/>
      <c r="B66" s="111" t="s">
        <v>80</v>
      </c>
      <c r="C66" s="111"/>
      <c r="D66" s="111"/>
      <c r="E66" s="14"/>
      <c r="F66" s="82"/>
      <c r="G66" s="19">
        <f>IF(F66="","",IF(F66=982500,"«- Correct!","«- Try again!"))</f>
      </c>
      <c r="H66" s="15"/>
    </row>
    <row r="67" spans="1:8" ht="12.75">
      <c r="A67" s="100"/>
      <c r="B67" s="123" t="s">
        <v>78</v>
      </c>
      <c r="C67" s="123"/>
      <c r="D67" s="123"/>
      <c r="E67" s="123"/>
      <c r="F67" s="15"/>
      <c r="G67" s="15"/>
      <c r="H67" s="15"/>
    </row>
    <row r="68" spans="1:8" ht="12.75">
      <c r="A68" s="100"/>
      <c r="B68" s="15"/>
      <c r="C68" s="15"/>
      <c r="D68" s="15"/>
      <c r="E68" s="15"/>
      <c r="F68" s="15"/>
      <c r="G68" s="15"/>
      <c r="H68" s="15"/>
    </row>
  </sheetData>
  <sheetProtection password="C690" sheet="1" objects="1" scenarios="1" selectLockedCells="1"/>
  <mergeCells count="61">
    <mergeCell ref="B58:D58"/>
    <mergeCell ref="B59:D59"/>
    <mergeCell ref="B60:D60"/>
    <mergeCell ref="B66:D66"/>
    <mergeCell ref="B65:D65"/>
    <mergeCell ref="B52:D52"/>
    <mergeCell ref="B53:D53"/>
    <mergeCell ref="B54:D54"/>
    <mergeCell ref="B55:D55"/>
    <mergeCell ref="B56:D56"/>
    <mergeCell ref="B57:D57"/>
    <mergeCell ref="B45:D45"/>
    <mergeCell ref="B46:D46"/>
    <mergeCell ref="B47:D47"/>
    <mergeCell ref="B48:D48"/>
    <mergeCell ref="B49:D49"/>
    <mergeCell ref="B51:D51"/>
    <mergeCell ref="B38:D38"/>
    <mergeCell ref="B39:D39"/>
    <mergeCell ref="B40:D40"/>
    <mergeCell ref="B41:D41"/>
    <mergeCell ref="B43:D43"/>
    <mergeCell ref="B44:D44"/>
    <mergeCell ref="B28:E28"/>
    <mergeCell ref="B29:E29"/>
    <mergeCell ref="B50:D50"/>
    <mergeCell ref="B42:D42"/>
    <mergeCell ref="B32:D32"/>
    <mergeCell ref="B33:D33"/>
    <mergeCell ref="B34:D34"/>
    <mergeCell ref="B35:D35"/>
    <mergeCell ref="B36:D36"/>
    <mergeCell ref="B37:D37"/>
    <mergeCell ref="B22:E22"/>
    <mergeCell ref="B23:E23"/>
    <mergeCell ref="B24:E24"/>
    <mergeCell ref="B25:E25"/>
    <mergeCell ref="B26:E26"/>
    <mergeCell ref="B27:E27"/>
    <mergeCell ref="B15:E15"/>
    <mergeCell ref="B16:E16"/>
    <mergeCell ref="B17:E17"/>
    <mergeCell ref="B18:E18"/>
    <mergeCell ref="B19:E19"/>
    <mergeCell ref="B21:E21"/>
    <mergeCell ref="B9:E9"/>
    <mergeCell ref="B10:E10"/>
    <mergeCell ref="B11:E11"/>
    <mergeCell ref="B12:E12"/>
    <mergeCell ref="B13:E13"/>
    <mergeCell ref="B14:E14"/>
    <mergeCell ref="C2:D2"/>
    <mergeCell ref="C1:D1"/>
    <mergeCell ref="B67:E67"/>
    <mergeCell ref="B7:G7"/>
    <mergeCell ref="B6:G6"/>
    <mergeCell ref="B5:G5"/>
    <mergeCell ref="B62:F62"/>
    <mergeCell ref="B61:F61"/>
    <mergeCell ref="C3:D3"/>
    <mergeCell ref="B20:E20"/>
  </mergeCells>
  <printOptions horizontalCentered="1"/>
  <pageMargins left="0" right="0" top="0.25" bottom="0.5" header="0.27" footer="0.5"/>
  <pageSetup horizontalDpi="600" verticalDpi="600" orientation="portrait" scale="105" r:id="rId3"/>
  <rowBreaks count="1" manualBreakCount="1">
    <brk id="4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14.28125" style="0" customWidth="1"/>
    <col min="4" max="6" width="12.7109375" style="0" customWidth="1"/>
    <col min="7" max="7" width="2.7109375" style="0" customWidth="1"/>
    <col min="8" max="31" width="12.7109375" style="0" customWidth="1"/>
  </cols>
  <sheetData>
    <row r="1" spans="1:7" ht="12.75">
      <c r="A1" s="120" t="s">
        <v>91</v>
      </c>
      <c r="B1" s="120"/>
      <c r="C1" s="120"/>
      <c r="D1" s="4"/>
      <c r="E1" s="4"/>
      <c r="F1" s="4"/>
      <c r="G1" s="3"/>
    </row>
    <row r="2" spans="3:7" ht="12.75">
      <c r="C2" s="4"/>
      <c r="D2" s="4"/>
      <c r="E2" s="4"/>
      <c r="F2" s="4"/>
      <c r="G2" s="3"/>
    </row>
    <row r="3" spans="1:7" ht="12.75">
      <c r="A3" s="100"/>
      <c r="B3" s="108" t="s">
        <v>84</v>
      </c>
      <c r="C3" s="108"/>
      <c r="D3" s="108"/>
      <c r="E3" s="108"/>
      <c r="F3" s="108"/>
      <c r="G3" s="15"/>
    </row>
    <row r="4" spans="1:7" ht="12.75">
      <c r="A4" s="100"/>
      <c r="B4" s="7"/>
      <c r="C4" s="8"/>
      <c r="D4" s="8"/>
      <c r="E4" s="8"/>
      <c r="F4" s="8"/>
      <c r="G4" s="15"/>
    </row>
    <row r="5" spans="1:7" ht="12.75">
      <c r="A5" s="100"/>
      <c r="B5" s="18" t="s">
        <v>6</v>
      </c>
      <c r="C5" s="8"/>
      <c r="D5" s="8"/>
      <c r="E5" s="43" t="s">
        <v>7</v>
      </c>
      <c r="F5" s="17"/>
      <c r="G5" s="15"/>
    </row>
    <row r="6" spans="1:7" ht="12.75">
      <c r="A6" s="100"/>
      <c r="B6" s="17"/>
      <c r="C6" s="8"/>
      <c r="D6" s="8"/>
      <c r="E6" s="8"/>
      <c r="F6" s="8"/>
      <c r="G6" s="15"/>
    </row>
    <row r="7" spans="1:7" ht="12.75">
      <c r="A7" s="100"/>
      <c r="B7" s="41" t="s">
        <v>8</v>
      </c>
      <c r="C7" s="41" t="s">
        <v>9</v>
      </c>
      <c r="D7" s="42" t="s">
        <v>10</v>
      </c>
      <c r="E7" s="42" t="s">
        <v>11</v>
      </c>
      <c r="F7" s="42" t="s">
        <v>12</v>
      </c>
      <c r="G7" s="15"/>
    </row>
    <row r="8" spans="1:7" ht="12.75">
      <c r="A8" s="100"/>
      <c r="B8" s="99" t="s">
        <v>87</v>
      </c>
      <c r="C8" s="8" t="s">
        <v>12</v>
      </c>
      <c r="D8" s="44"/>
      <c r="E8" s="44"/>
      <c r="F8" s="44">
        <v>335930</v>
      </c>
      <c r="G8" s="15"/>
    </row>
    <row r="9" spans="1:7" ht="12.75">
      <c r="A9" s="100"/>
      <c r="B9" s="8">
        <v>31</v>
      </c>
      <c r="C9" s="8" t="s">
        <v>13</v>
      </c>
      <c r="D9" s="44">
        <v>102050</v>
      </c>
      <c r="E9" s="44"/>
      <c r="F9" s="44">
        <f>+F8-E9+D9</f>
        <v>437980</v>
      </c>
      <c r="G9" s="15"/>
    </row>
    <row r="10" spans="1:7" ht="12.75">
      <c r="A10" s="100"/>
      <c r="B10" s="8">
        <v>31</v>
      </c>
      <c r="C10" s="8" t="s">
        <v>24</v>
      </c>
      <c r="D10" s="44">
        <v>408200</v>
      </c>
      <c r="E10" s="44"/>
      <c r="F10" s="44">
        <f>+F9-E10+D10</f>
        <v>846180</v>
      </c>
      <c r="G10" s="15"/>
    </row>
    <row r="11" spans="1:7" ht="12.75">
      <c r="A11" s="100"/>
      <c r="B11" s="8">
        <v>31</v>
      </c>
      <c r="C11" s="8" t="s">
        <v>14</v>
      </c>
      <c r="D11" s="44">
        <v>244920</v>
      </c>
      <c r="E11" s="44"/>
      <c r="F11" s="44">
        <f>+F10-E11+D11</f>
        <v>1091100</v>
      </c>
      <c r="G11" s="15"/>
    </row>
    <row r="12" spans="1:7" ht="12.75">
      <c r="A12" s="100"/>
      <c r="B12" s="6"/>
      <c r="C12" s="6"/>
      <c r="D12" s="6"/>
      <c r="E12" s="6"/>
      <c r="F12" s="8"/>
      <c r="G12" s="15"/>
    </row>
    <row r="13" spans="1:7" ht="12.75">
      <c r="A13" s="100"/>
      <c r="B13" s="128" t="s">
        <v>46</v>
      </c>
      <c r="C13" s="128"/>
      <c r="D13" s="128"/>
      <c r="E13" s="128"/>
      <c r="F13" s="8"/>
      <c r="G13" s="15"/>
    </row>
    <row r="14" spans="1:7" ht="12.75">
      <c r="A14" s="100"/>
      <c r="B14" s="118" t="s">
        <v>27</v>
      </c>
      <c r="C14" s="118"/>
      <c r="D14" s="118"/>
      <c r="E14" s="118"/>
      <c r="F14" s="45">
        <v>59450</v>
      </c>
      <c r="G14" s="15"/>
    </row>
    <row r="15" spans="1:7" ht="12.75">
      <c r="A15" s="100"/>
      <c r="B15" s="118" t="s">
        <v>28</v>
      </c>
      <c r="C15" s="118"/>
      <c r="D15" s="118"/>
      <c r="E15" s="118"/>
      <c r="F15" s="45">
        <v>172800</v>
      </c>
      <c r="G15" s="15"/>
    </row>
    <row r="16" spans="1:7" ht="12.75">
      <c r="A16" s="100"/>
      <c r="B16" s="118" t="s">
        <v>47</v>
      </c>
      <c r="C16" s="118"/>
      <c r="D16" s="118"/>
      <c r="E16" s="118"/>
      <c r="F16" s="45">
        <v>103680</v>
      </c>
      <c r="G16" s="15"/>
    </row>
    <row r="17" spans="1:7" ht="12.75">
      <c r="A17" s="100"/>
      <c r="B17" s="118"/>
      <c r="C17" s="118"/>
      <c r="D17" s="118"/>
      <c r="E17" s="118"/>
      <c r="F17" s="30"/>
      <c r="G17" s="15"/>
    </row>
    <row r="18" spans="1:7" ht="12.75">
      <c r="A18" s="100"/>
      <c r="B18" s="128" t="s">
        <v>48</v>
      </c>
      <c r="C18" s="128"/>
      <c r="D18" s="128"/>
      <c r="E18" s="128"/>
      <c r="F18" s="8"/>
      <c r="G18" s="15"/>
    </row>
    <row r="19" spans="1:7" ht="12.75">
      <c r="A19" s="100"/>
      <c r="B19" s="118" t="s">
        <v>49</v>
      </c>
      <c r="C19" s="118"/>
      <c r="D19" s="118"/>
      <c r="E19" s="118"/>
      <c r="F19" s="46">
        <v>140000</v>
      </c>
      <c r="G19" s="15"/>
    </row>
    <row r="20" spans="1:7" ht="12.75">
      <c r="A20" s="100"/>
      <c r="B20" s="118" t="s">
        <v>50</v>
      </c>
      <c r="C20" s="118"/>
      <c r="D20" s="118"/>
      <c r="E20" s="118"/>
      <c r="F20" s="46">
        <v>150000</v>
      </c>
      <c r="G20" s="15"/>
    </row>
    <row r="21" spans="1:7" ht="12.75">
      <c r="A21" s="100"/>
      <c r="B21" s="118"/>
      <c r="C21" s="118"/>
      <c r="D21" s="118"/>
      <c r="E21" s="118"/>
      <c r="F21" s="46"/>
      <c r="G21" s="15"/>
    </row>
    <row r="22" spans="1:7" ht="12.75">
      <c r="A22" s="100"/>
      <c r="B22" s="128" t="s">
        <v>51</v>
      </c>
      <c r="C22" s="128"/>
      <c r="D22" s="128"/>
      <c r="E22" s="128"/>
      <c r="F22" s="46"/>
      <c r="G22" s="15"/>
    </row>
    <row r="23" spans="1:7" ht="12.75">
      <c r="A23" s="100"/>
      <c r="B23" s="118" t="s">
        <v>52</v>
      </c>
      <c r="C23" s="118"/>
      <c r="D23" s="118"/>
      <c r="E23" s="118"/>
      <c r="F23" s="46">
        <v>20000</v>
      </c>
      <c r="G23" s="15"/>
    </row>
    <row r="24" spans="1:7" ht="12.75">
      <c r="A24" s="100"/>
      <c r="B24" s="118" t="s">
        <v>53</v>
      </c>
      <c r="C24" s="118"/>
      <c r="D24" s="118"/>
      <c r="E24" s="118"/>
      <c r="F24" s="31">
        <v>0.8</v>
      </c>
      <c r="G24" s="15"/>
    </row>
    <row r="25" spans="1:7" ht="12.75">
      <c r="A25" s="100"/>
      <c r="B25" s="118"/>
      <c r="C25" s="118"/>
      <c r="D25" s="118"/>
      <c r="E25" s="118"/>
      <c r="F25" s="8"/>
      <c r="G25" s="15"/>
    </row>
    <row r="26" spans="1:7" ht="12.75">
      <c r="A26" s="100"/>
      <c r="B26" s="119" t="s">
        <v>18</v>
      </c>
      <c r="C26" s="119"/>
      <c r="D26" s="119"/>
      <c r="E26" s="119"/>
      <c r="F26" s="8"/>
      <c r="G26" s="15"/>
    </row>
    <row r="27" spans="1:7" ht="12.75">
      <c r="A27" s="100"/>
      <c r="B27" s="129" t="s">
        <v>85</v>
      </c>
      <c r="C27" s="118"/>
      <c r="D27" s="118"/>
      <c r="E27" s="118"/>
      <c r="F27" s="47">
        <v>982500</v>
      </c>
      <c r="G27" s="15"/>
    </row>
    <row r="28" spans="1:7" ht="12.75">
      <c r="A28" s="100"/>
      <c r="B28" s="17"/>
      <c r="C28" s="17"/>
      <c r="D28" s="17"/>
      <c r="E28" s="17"/>
      <c r="F28" s="17"/>
      <c r="G28" s="15"/>
    </row>
  </sheetData>
  <sheetProtection password="C690" sheet="1" objects="1" scenarios="1" selectLockedCells="1" selectUnlockedCells="1"/>
  <mergeCells count="17">
    <mergeCell ref="A1:C1"/>
    <mergeCell ref="B27:E27"/>
    <mergeCell ref="B19:E19"/>
    <mergeCell ref="B20:E20"/>
    <mergeCell ref="B21:E21"/>
    <mergeCell ref="B23:E23"/>
    <mergeCell ref="B24:E24"/>
    <mergeCell ref="B25:E25"/>
    <mergeCell ref="B3:F3"/>
    <mergeCell ref="B26:E26"/>
    <mergeCell ref="B22:E22"/>
    <mergeCell ref="B18:E18"/>
    <mergeCell ref="B14:E14"/>
    <mergeCell ref="B13:E13"/>
    <mergeCell ref="B15:E15"/>
    <mergeCell ref="B16:E16"/>
    <mergeCell ref="B17:E17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2012-12-07T00:31:59Z</cp:lastPrinted>
  <dcterms:created xsi:type="dcterms:W3CDTF">2001-04-05T18:22:35Z</dcterms:created>
  <dcterms:modified xsi:type="dcterms:W3CDTF">2012-12-12T01:19:27Z</dcterms:modified>
  <cp:category/>
  <cp:version/>
  <cp:contentType/>
  <cp:contentStatus/>
</cp:coreProperties>
</file>