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360" yWindow="225" windowWidth="9135" windowHeight="4500"/>
  </bookViews>
  <sheets>
    <sheet name="P01-07A" sheetId="4" r:id="rId1"/>
    <sheet name="Given P01-07A" sheetId="3" r:id="rId2"/>
    <sheet name="P01-08A" sheetId="1" r:id="rId3"/>
    <sheet name="Given P01-08A" sheetId="2" r:id="rId4"/>
  </sheets>
  <definedNames>
    <definedName name="_xlnm.Print_Area" localSheetId="0">'P01-07A'!$A$1:$K$96</definedName>
    <definedName name="_xlnm.Print_Titles" localSheetId="0">'P01-07A'!$1:$4</definedName>
    <definedName name="_xlnm.Print_Titles" localSheetId="2">'P01-08A'!$1:$4</definedName>
  </definedNames>
  <calcPr calcId="125725" fullCalcOnLoad="1"/>
</workbook>
</file>

<file path=xl/calcChain.xml><?xml version="1.0" encoding="utf-8"?>
<calcChain xmlns="http://schemas.openxmlformats.org/spreadsheetml/2006/main">
  <c r="F61" i="1"/>
  <c r="F56" i="4"/>
  <c r="G19" i="2"/>
  <c r="H96" i="1"/>
  <c r="H91"/>
  <c r="H86"/>
  <c r="H13"/>
  <c r="H15" s="1"/>
  <c r="H17" s="1"/>
  <c r="H19" s="1"/>
  <c r="H21" s="1"/>
  <c r="H23" s="1"/>
  <c r="H25" s="1"/>
  <c r="H27" s="1"/>
  <c r="H29" s="1"/>
  <c r="H31" s="1"/>
  <c r="H33" s="1"/>
  <c r="I11"/>
  <c r="I13"/>
  <c r="I15" s="1"/>
  <c r="I17" s="1"/>
  <c r="I19" s="1"/>
  <c r="I21" s="1"/>
  <c r="I23" s="1"/>
  <c r="I25" s="1"/>
  <c r="I27" s="1"/>
  <c r="I29" s="1"/>
  <c r="I31" s="1"/>
  <c r="I33" s="1"/>
  <c r="I36"/>
  <c r="J11"/>
  <c r="J13"/>
  <c r="J15" s="1"/>
  <c r="J17" s="1"/>
  <c r="J19" s="1"/>
  <c r="J21" s="1"/>
  <c r="J23" s="1"/>
  <c r="J25" s="1"/>
  <c r="J27" s="1"/>
  <c r="J29" s="1"/>
  <c r="J31" s="1"/>
  <c r="J33" s="1"/>
  <c r="J36"/>
  <c r="K11"/>
  <c r="K13"/>
  <c r="K15" s="1"/>
  <c r="K17" s="1"/>
  <c r="K19" s="1"/>
  <c r="K21" s="1"/>
  <c r="K23" s="1"/>
  <c r="K25" s="1"/>
  <c r="K27" s="1"/>
  <c r="K29" s="1"/>
  <c r="K31" s="1"/>
  <c r="K33" s="1"/>
  <c r="L11"/>
  <c r="L13"/>
  <c r="L15" s="1"/>
  <c r="L17" s="1"/>
  <c r="L19" s="1"/>
  <c r="L21" s="1"/>
  <c r="L23" s="1"/>
  <c r="L25" s="1"/>
  <c r="L27" s="1"/>
  <c r="L29" s="1"/>
  <c r="L31" s="1"/>
  <c r="L33" s="1"/>
  <c r="L36"/>
  <c r="D21"/>
  <c r="D23"/>
  <c r="D25" s="1"/>
  <c r="D27" s="1"/>
  <c r="D29" s="1"/>
  <c r="D31" s="1"/>
  <c r="D33" s="1"/>
  <c r="E15"/>
  <c r="E17" s="1"/>
  <c r="E19" s="1"/>
  <c r="E21" s="1"/>
  <c r="E23" s="1"/>
  <c r="E25" s="1"/>
  <c r="E27" s="1"/>
  <c r="E29" s="1"/>
  <c r="E31" s="1"/>
  <c r="E33" s="1"/>
  <c r="F19"/>
  <c r="F21" s="1"/>
  <c r="F23" s="1"/>
  <c r="F25" s="1"/>
  <c r="F27" s="1"/>
  <c r="F29" s="1"/>
  <c r="F31" s="1"/>
  <c r="F33" s="1"/>
  <c r="C11"/>
  <c r="C13" s="1"/>
  <c r="C15" s="1"/>
  <c r="C17" s="1"/>
  <c r="C19" s="1"/>
  <c r="C21" s="1"/>
  <c r="C23" s="1"/>
  <c r="C25" s="1"/>
  <c r="C27" s="1"/>
  <c r="C29" s="1"/>
  <c r="C31" s="1"/>
  <c r="C33" s="1"/>
  <c r="H91" i="4"/>
  <c r="H86"/>
  <c r="H82"/>
  <c r="I28"/>
  <c r="J28"/>
  <c r="H28"/>
  <c r="G28"/>
  <c r="E28"/>
  <c r="C28"/>
  <c r="G13" i="1"/>
  <c r="G15" s="1"/>
  <c r="G17" s="1"/>
  <c r="G19" s="1"/>
  <c r="G21" s="1"/>
  <c r="G23" s="1"/>
  <c r="G25" s="1"/>
  <c r="G27" s="1"/>
  <c r="G29" s="1"/>
  <c r="G31" s="1"/>
  <c r="G33" s="1"/>
  <c r="D28" i="4"/>
  <c r="G101" i="1"/>
  <c r="F28" i="4"/>
  <c r="G96"/>
  <c r="F45"/>
  <c r="G36" i="1"/>
  <c r="K36"/>
  <c r="H36"/>
  <c r="F36"/>
  <c r="D36"/>
  <c r="C36"/>
  <c r="E36"/>
  <c r="L74"/>
  <c r="E69" i="4"/>
  <c r="J69"/>
  <c r="F50" i="1"/>
  <c r="F74"/>
</calcChain>
</file>

<file path=xl/comments1.xml><?xml version="1.0" encoding="utf-8"?>
<comments xmlns="http://schemas.openxmlformats.org/spreadsheetml/2006/main">
  <authors>
    <author>x</author>
  </authors>
  <commentList>
    <comment ref="C11" authorId="0">
      <text>
        <r>
          <rPr>
            <sz val="8"/>
            <color indexed="81"/>
            <rFont val="Tahoma"/>
            <family val="2"/>
          </rPr>
          <t>Enter appropriate data in yellow cells.  Your totals will be verified.</t>
        </r>
      </text>
    </comment>
    <comment ref="F35" authorId="0">
      <text>
        <r>
          <rPr>
            <sz val="8"/>
            <color indexed="81"/>
            <rFont val="Tahoma"/>
            <family val="2"/>
          </rPr>
          <t>Enter appropriate data in yellow cells. Your entry for "Net income" will be validated.</t>
        </r>
      </text>
    </comment>
    <comment ref="F51" authorId="0">
      <text>
        <r>
          <rPr>
            <sz val="8"/>
            <color indexed="81"/>
            <rFont val="Tahoma"/>
            <family val="2"/>
          </rPr>
          <t>Enter appropriate data in yellow cells. Your entry for "H. Graham, Capital, May 31" will be validated.</t>
        </r>
      </text>
    </comment>
    <comment ref="E63" authorId="0">
      <text>
        <r>
          <rPr>
            <sz val="8"/>
            <color indexed="81"/>
            <rFont val="Tahoma"/>
            <family val="2"/>
          </rPr>
          <t>Enter appropriate data in yellow cells. Your entry for "Total liabilities and equity" will be validated.</t>
        </r>
      </text>
    </comment>
    <comment ref="F76" authorId="0">
      <text>
        <r>
          <rPr>
            <sz val="8"/>
            <color indexed="81"/>
            <rFont val="Tahoma"/>
            <family val="2"/>
          </rPr>
          <t>Enter appropriate data in yellow cells. Your "net cash" entries will be validated.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F43" authorId="0">
      <text>
        <r>
          <rPr>
            <sz val="8"/>
            <color indexed="81"/>
            <rFont val="Tahoma"/>
            <family val="2"/>
          </rPr>
          <t>Enter appropriate data in yellow cells. Your entry for "Net income" will be validated.</t>
        </r>
      </text>
    </comment>
    <comment ref="F56" authorId="0">
      <text>
        <r>
          <rPr>
            <sz val="8"/>
            <color indexed="81"/>
            <rFont val="Tahoma"/>
            <family val="2"/>
          </rPr>
          <t>Enter appropriate data in yellow cells. Your entry for "H. Anderson, capital, December 31" will be validated.</t>
        </r>
      </text>
    </comment>
    <comment ref="F68" authorId="0">
      <text>
        <r>
          <rPr>
            <sz val="8"/>
            <color indexed="81"/>
            <rFont val="Tahoma"/>
            <family val="2"/>
          </rPr>
          <t>Enter appropriate data in yellow cells. Your entry for "Total liabilities and equity" will be validated.</t>
        </r>
      </text>
    </comment>
    <comment ref="F81" authorId="0">
      <text>
        <r>
          <rPr>
            <sz val="8"/>
            <color indexed="81"/>
            <rFont val="Tahoma"/>
            <family val="2"/>
          </rPr>
          <t>Enter appropriate data in yellow cells. Your "net cash" entries will be validated.</t>
        </r>
      </text>
    </comment>
    <comment ref="B107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<sst xmlns="http://schemas.openxmlformats.org/spreadsheetml/2006/main" count="225" uniqueCount="131">
  <si>
    <t>Student Name:</t>
  </si>
  <si>
    <t>Transactions</t>
  </si>
  <si>
    <t>Class:</t>
  </si>
  <si>
    <t>Cash paid for month's rent</t>
  </si>
  <si>
    <t>Income Statement</t>
  </si>
  <si>
    <t>Total paid for electrical equipment</t>
  </si>
  <si>
    <t>Assets</t>
  </si>
  <si>
    <t>=</t>
  </si>
  <si>
    <t>Owner's Equity</t>
  </si>
  <si>
    <t>Amount collected for work completed</t>
  </si>
  <si>
    <t>Accounts</t>
  </si>
  <si>
    <t>Office</t>
  </si>
  <si>
    <t>Elect.</t>
  </si>
  <si>
    <t>Office equipment purchased on credit</t>
  </si>
  <si>
    <t>Date</t>
  </si>
  <si>
    <t>Cash</t>
  </si>
  <si>
    <t>Supplies</t>
  </si>
  <si>
    <t>Payable</t>
  </si>
  <si>
    <t xml:space="preserve">  Electrical fees earned</t>
  </si>
  <si>
    <t>Office supplies purchased on credit</t>
  </si>
  <si>
    <t xml:space="preserve">  Rent expense</t>
  </si>
  <si>
    <t xml:space="preserve">  Salaries expense</t>
  </si>
  <si>
    <t xml:space="preserve">  Utilities expense</t>
  </si>
  <si>
    <t>Billed client for work completed</t>
  </si>
  <si>
    <t>Net income</t>
  </si>
  <si>
    <t>Paid assistant's salary</t>
  </si>
  <si>
    <t>Paid monthly utility bill</t>
  </si>
  <si>
    <t>Less:  Withdrawals by owner</t>
  </si>
  <si>
    <t>Balance Sheet</t>
  </si>
  <si>
    <t>Accounts receivable</t>
  </si>
  <si>
    <t>Office supplies</t>
  </si>
  <si>
    <t>Office equipment</t>
  </si>
  <si>
    <t>Electrical equipment</t>
  </si>
  <si>
    <t>Total assets</t>
  </si>
  <si>
    <t>Liabilities</t>
  </si>
  <si>
    <t>Received for December 15th work</t>
  </si>
  <si>
    <t>Completed work on credit</t>
  </si>
  <si>
    <t>Receivable</t>
  </si>
  <si>
    <t>Equipment</t>
  </si>
  <si>
    <t xml:space="preserve"> Equity</t>
  </si>
  <si>
    <t>Dec. 1</t>
  </si>
  <si>
    <t>For the Month Ended December 31</t>
  </si>
  <si>
    <t xml:space="preserve">  Total expenses</t>
  </si>
  <si>
    <t>Total liabilities and equity</t>
  </si>
  <si>
    <t>Accounts payable</t>
  </si>
  <si>
    <t>Problem 01-08A</t>
  </si>
  <si>
    <t>Given Data P01-08A:</t>
  </si>
  <si>
    <t>May</t>
  </si>
  <si>
    <t>Cash paid for May rent</t>
  </si>
  <si>
    <t>Cash paid for May cleaning services</t>
  </si>
  <si>
    <t>Cash collected for services provided</t>
  </si>
  <si>
    <t>Provided services on credit</t>
  </si>
  <si>
    <t>Cash paid for assistant's salary (1st half of May)</t>
  </si>
  <si>
    <t>Cash received for services provided May 12</t>
  </si>
  <si>
    <t>Cash received for services provided May 22</t>
  </si>
  <si>
    <t>Cash paid for office equipment purchased May 3</t>
  </si>
  <si>
    <t>Purchased May advertising, payment due June 1</t>
  </si>
  <si>
    <t>Cash paid for assistant's salary (2nd half of May)</t>
  </si>
  <si>
    <t>Cash paid for May telephone bill</t>
  </si>
  <si>
    <t>Cash paid for May utilities</t>
  </si>
  <si>
    <t>Owner withdrew cash for personal use</t>
  </si>
  <si>
    <t>Check figures:</t>
  </si>
  <si>
    <t>(2) Ending balances</t>
  </si>
  <si>
    <t>Expenses</t>
  </si>
  <si>
    <t>(3)</t>
  </si>
  <si>
    <t>Revenues</t>
  </si>
  <si>
    <t>Assets    =</t>
  </si>
  <si>
    <t>May 1</t>
  </si>
  <si>
    <t>For the Month Ended May 31</t>
  </si>
  <si>
    <t xml:space="preserve">  Consulting services revenue</t>
  </si>
  <si>
    <t xml:space="preserve">  Advertising expense</t>
  </si>
  <si>
    <t xml:space="preserve">  Cleaning expense</t>
  </si>
  <si>
    <t xml:space="preserve">  Telephone expense</t>
  </si>
  <si>
    <t>Statement of Cash Flows</t>
  </si>
  <si>
    <t>For Month Ended May 31</t>
  </si>
  <si>
    <t>Cash received from customers</t>
  </si>
  <si>
    <t>Cash paid for rent</t>
  </si>
  <si>
    <t>Cash paid for cleaning</t>
  </si>
  <si>
    <t>Cash paid for telephone</t>
  </si>
  <si>
    <t>Cash paid for utilities</t>
  </si>
  <si>
    <t>Cash paid to employees</t>
  </si>
  <si>
    <t>Net cash provided by operating activities</t>
  </si>
  <si>
    <t>Purchase of equipment</t>
  </si>
  <si>
    <t>Net cash used by investing activities</t>
  </si>
  <si>
    <t>Investments by owner</t>
  </si>
  <si>
    <t>Net cash provided by financing activities</t>
  </si>
  <si>
    <t>Net increase in cash</t>
  </si>
  <si>
    <t>Cash balance, May 1</t>
  </si>
  <si>
    <t>Cash balance, May 31</t>
  </si>
  <si>
    <t>Bal.</t>
  </si>
  <si>
    <t>For Month Ended December 31</t>
  </si>
  <si>
    <t>Cash paid for supplies</t>
  </si>
  <si>
    <t>Purchase of electrical equipment</t>
  </si>
  <si>
    <t>Purchase of office equipment</t>
  </si>
  <si>
    <t>Equip.</t>
  </si>
  <si>
    <t xml:space="preserve"> +  Equity</t>
  </si>
  <si>
    <t>Accounts Payable</t>
  </si>
  <si>
    <t>Cash balance, December 31</t>
  </si>
  <si>
    <t>Cash balance, December 1</t>
  </si>
  <si>
    <t>Cash invested in company</t>
  </si>
  <si>
    <t>Cash paid at time of purchase</t>
  </si>
  <si>
    <t xml:space="preserve"> +</t>
  </si>
  <si>
    <t>Given Data P01-07A:</t>
  </si>
  <si>
    <t>Problem 01-07A</t>
  </si>
  <si>
    <t>THE GRAHAM CO.</t>
  </si>
  <si>
    <t>H. Graham, Capital, May 31</t>
  </si>
  <si>
    <t>GRAHAM COMPANY</t>
  </si>
  <si>
    <t>Cash flows from operating activities</t>
  </si>
  <si>
    <t>Cash flows from investing activities</t>
  </si>
  <si>
    <t>Cash flows from financing activities</t>
  </si>
  <si>
    <t>ANDER ELECTRIC</t>
  </si>
  <si>
    <t>Part 4:</t>
  </si>
  <si>
    <t>Assume that the owner investment transaction on December 1 was $49,000 cash instead of $65,000 and that Ander Electric obtained another $16,000 in cash by borrowing it from the bank.  Explain the effect of this change on total assets, total liabilities, and total equity.</t>
  </si>
  <si>
    <t>Common</t>
  </si>
  <si>
    <t>Stock</t>
  </si>
  <si>
    <t>Dividends</t>
  </si>
  <si>
    <t>Retained earnings, May 1</t>
  </si>
  <si>
    <t>Add:  Net income</t>
  </si>
  <si>
    <t>Retained earnings</t>
  </si>
  <si>
    <t>Common stock</t>
  </si>
  <si>
    <t>Dividend to stockholder</t>
  </si>
  <si>
    <t>Transferred into business account in exchange for stock</t>
  </si>
  <si>
    <t>Balance due in 30 days</t>
  </si>
  <si>
    <t>Purchased office supplies for cash</t>
  </si>
  <si>
    <t>Cash paid for office equipment purchased December 8</t>
  </si>
  <si>
    <t>Paid cash dividends to owner</t>
  </si>
  <si>
    <t>Statement of Retained Earnings</t>
  </si>
  <si>
    <t>Retained earnings, December 1</t>
  </si>
  <si>
    <t>Retained earnings, December 31</t>
  </si>
  <si>
    <t>Investments by stockholder</t>
  </si>
  <si>
    <t>Dividends to stockholder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</si>
</sst>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_(* #,##0_);_(* \(#,##0\);_(* &quot;-&quot;??_);_(@_)"/>
    <numFmt numFmtId="169" formatCode="_(&quot;$&quot;* #,##0_);_(&quot;$&quot;* \(#,##0\);_(&quot;$&quot;* &quot;-&quot;??_);_(@_)"/>
    <numFmt numFmtId="173" formatCode="mmmm\ d"/>
  </numFmts>
  <fonts count="10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/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rgb="FF99CCFF"/>
      </bottom>
      <diagonal/>
    </border>
    <border>
      <left/>
      <right/>
      <top style="hair">
        <color rgb="FF99CCFF"/>
      </top>
      <bottom style="thin">
        <color indexed="64"/>
      </bottom>
      <diagonal/>
    </border>
    <border>
      <left/>
      <right/>
      <top style="thin">
        <color indexed="64"/>
      </top>
      <bottom style="hair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4" borderId="0">
      <alignment horizontal="center"/>
    </xf>
    <xf numFmtId="41" fontId="2" fillId="5" borderId="0" applyBorder="0">
      <protection locked="0"/>
    </xf>
  </cellStyleXfs>
  <cellXfs count="147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4" fillId="0" borderId="0" xfId="0" quotePrefix="1" applyFont="1" applyBorder="1" applyAlignment="1" applyProtection="1">
      <alignment horizontal="left"/>
    </xf>
    <xf numFmtId="0" fontId="3" fillId="0" borderId="0" xfId="0" applyFont="1"/>
    <xf numFmtId="0" fontId="3" fillId="0" borderId="0" xfId="0" applyFont="1" applyBorder="1" applyProtection="1"/>
    <xf numFmtId="1" fontId="3" fillId="0" borderId="0" xfId="0" applyNumberFormat="1" applyFont="1" applyBorder="1" applyAlignment="1"/>
    <xf numFmtId="0" fontId="2" fillId="0" borderId="0" xfId="0" applyFont="1" applyProtection="1"/>
    <xf numFmtId="0" fontId="1" fillId="3" borderId="0" xfId="0" applyFont="1" applyFill="1" applyAlignment="1" applyProtection="1">
      <alignment horizontal="centerContinuous"/>
    </xf>
    <xf numFmtId="1" fontId="3" fillId="3" borderId="0" xfId="0" applyNumberFormat="1" applyFont="1" applyFill="1" applyBorder="1" applyAlignment="1">
      <alignment horizontal="centerContinuous"/>
    </xf>
    <xf numFmtId="0" fontId="2" fillId="3" borderId="0" xfId="0" applyFont="1" applyFill="1" applyAlignment="1" applyProtection="1">
      <alignment horizontal="centerContinuous"/>
    </xf>
    <xf numFmtId="1" fontId="3" fillId="3" borderId="0" xfId="0" applyNumberFormat="1" applyFont="1" applyFill="1" applyBorder="1" applyAlignment="1"/>
    <xf numFmtId="0" fontId="0" fillId="3" borderId="0" xfId="0" applyFill="1"/>
    <xf numFmtId="167" fontId="3" fillId="3" borderId="0" xfId="1" applyNumberFormat="1" applyFont="1" applyFill="1" applyBorder="1" applyAlignment="1"/>
    <xf numFmtId="0" fontId="0" fillId="3" borderId="0" xfId="0" quotePrefix="1" applyFill="1"/>
    <xf numFmtId="167" fontId="0" fillId="3" borderId="0" xfId="1" applyNumberFormat="1" applyFont="1" applyFill="1"/>
    <xf numFmtId="0" fontId="3" fillId="3" borderId="0" xfId="0" applyFont="1" applyFill="1"/>
    <xf numFmtId="0" fontId="2" fillId="3" borderId="0" xfId="0" applyFont="1" applyFill="1" applyProtection="1"/>
    <xf numFmtId="0" fontId="3" fillId="3" borderId="1" xfId="0" applyFont="1" applyFill="1" applyBorder="1"/>
    <xf numFmtId="0" fontId="4" fillId="3" borderId="1" xfId="0" applyFont="1" applyFill="1" applyBorder="1" applyAlignment="1" applyProtection="1">
      <alignment horizontal="centerContinuous"/>
    </xf>
    <xf numFmtId="0" fontId="4" fillId="3" borderId="1" xfId="0" quotePrefix="1" applyFont="1" applyFill="1" applyBorder="1" applyAlignment="1" applyProtection="1">
      <alignment horizontal="centerContinuous"/>
    </xf>
    <xf numFmtId="0" fontId="2" fillId="3" borderId="1" xfId="0" applyFont="1" applyFill="1" applyBorder="1" applyAlignment="1" applyProtection="1">
      <alignment horizontal="centerContinuous"/>
    </xf>
    <xf numFmtId="0" fontId="1" fillId="3" borderId="0" xfId="0" applyFont="1" applyFill="1" applyProtection="1"/>
    <xf numFmtId="0" fontId="1" fillId="3" borderId="0" xfId="0" applyFont="1" applyFill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16" fontId="2" fillId="3" borderId="0" xfId="0" quotePrefix="1" applyNumberFormat="1" applyFont="1" applyFill="1" applyAlignment="1" applyProtection="1">
      <alignment horizontal="right"/>
    </xf>
    <xf numFmtId="0" fontId="2" fillId="3" borderId="0" xfId="0" applyFont="1" applyFill="1" applyAlignment="1" applyProtection="1">
      <alignment horizontal="right"/>
    </xf>
    <xf numFmtId="0" fontId="0" fillId="3" borderId="0" xfId="0" applyFill="1" applyAlignment="1">
      <alignment horizontal="centerContinuous"/>
    </xf>
    <xf numFmtId="0" fontId="2" fillId="3" borderId="0" xfId="0" applyFont="1" applyFill="1" applyAlignment="1" applyProtection="1">
      <alignment horizontal="left"/>
    </xf>
    <xf numFmtId="169" fontId="2" fillId="3" borderId="0" xfId="0" applyNumberFormat="1" applyFont="1" applyFill="1" applyProtection="1"/>
    <xf numFmtId="37" fontId="2" fillId="3" borderId="0" xfId="0" applyNumberFormat="1" applyFont="1" applyFill="1" applyProtection="1"/>
    <xf numFmtId="5" fontId="2" fillId="3" borderId="0" xfId="0" applyNumberFormat="1" applyFont="1" applyFill="1" applyProtection="1"/>
    <xf numFmtId="0" fontId="4" fillId="3" borderId="0" xfId="0" applyFont="1" applyFill="1" applyBorder="1" applyAlignment="1" applyProtection="1">
      <alignment horizontal="centerContinuous"/>
    </xf>
    <xf numFmtId="0" fontId="4" fillId="3" borderId="0" xfId="0" applyFont="1" applyFill="1" applyAlignment="1" applyProtection="1">
      <alignment horizontal="centerContinuous"/>
    </xf>
    <xf numFmtId="37" fontId="4" fillId="3" borderId="0" xfId="0" applyNumberFormat="1" applyFont="1" applyFill="1" applyAlignment="1" applyProtection="1">
      <alignment horizontal="centerContinuous"/>
    </xf>
    <xf numFmtId="3" fontId="6" fillId="3" borderId="0" xfId="0" applyNumberFormat="1" applyFont="1" applyFill="1" applyProtection="1"/>
    <xf numFmtId="0" fontId="6" fillId="3" borderId="0" xfId="0" applyFont="1" applyFill="1"/>
    <xf numFmtId="0" fontId="5" fillId="3" borderId="1" xfId="0" applyFont="1" applyFill="1" applyBorder="1" applyAlignment="1" applyProtection="1">
      <alignment horizontal="centerContinuous"/>
    </xf>
    <xf numFmtId="0" fontId="6" fillId="3" borderId="1" xfId="0" applyFont="1" applyFill="1" applyBorder="1" applyAlignment="1" applyProtection="1">
      <alignment horizontal="centerContinuous"/>
    </xf>
    <xf numFmtId="0" fontId="6" fillId="3" borderId="1" xfId="0" applyFont="1" applyFill="1" applyBorder="1" applyAlignment="1" applyProtection="1">
      <alignment horizontal="right"/>
    </xf>
    <xf numFmtId="0" fontId="5" fillId="3" borderId="1" xfId="0" applyFont="1" applyFill="1" applyBorder="1" applyAlignment="1" applyProtection="1">
      <alignment horizontal="left"/>
    </xf>
    <xf numFmtId="0" fontId="5" fillId="3" borderId="1" xfId="0" quotePrefix="1" applyFont="1" applyFill="1" applyBorder="1" applyAlignment="1" applyProtection="1">
      <alignment horizontal="centerContinuous"/>
    </xf>
    <xf numFmtId="0" fontId="6" fillId="3" borderId="1" xfId="0" applyFont="1" applyFill="1" applyBorder="1"/>
    <xf numFmtId="0" fontId="5" fillId="3" borderId="0" xfId="0" applyFont="1" applyFill="1" applyProtection="1"/>
    <xf numFmtId="0" fontId="5" fillId="3" borderId="0" xfId="0" applyFont="1" applyFill="1" applyAlignment="1" applyProtection="1">
      <alignment horizontal="center"/>
    </xf>
    <xf numFmtId="0" fontId="5" fillId="3" borderId="2" xfId="0" applyFont="1" applyFill="1" applyBorder="1" applyAlignment="1" applyProtection="1">
      <alignment horizontal="center"/>
    </xf>
    <xf numFmtId="0" fontId="6" fillId="3" borderId="0" xfId="0" applyFont="1" applyFill="1" applyAlignment="1" applyProtection="1">
      <alignment horizontal="right"/>
    </xf>
    <xf numFmtId="0" fontId="8" fillId="3" borderId="0" xfId="0" applyFont="1" applyFill="1" applyBorder="1" applyAlignment="1">
      <alignment horizontal="center"/>
    </xf>
    <xf numFmtId="169" fontId="3" fillId="0" borderId="0" xfId="0" applyNumberFormat="1" applyFont="1"/>
    <xf numFmtId="0" fontId="8" fillId="3" borderId="0" xfId="0" applyFont="1" applyFill="1" applyAlignment="1">
      <alignment horizontal="left"/>
    </xf>
    <xf numFmtId="169" fontId="0" fillId="2" borderId="3" xfId="2" applyNumberFormat="1" applyFont="1" applyFill="1" applyBorder="1" applyProtection="1">
      <protection locked="0"/>
    </xf>
    <xf numFmtId="167" fontId="0" fillId="2" borderId="2" xfId="1" applyNumberFormat="1" applyFont="1" applyFill="1" applyBorder="1" applyProtection="1">
      <protection locked="0"/>
    </xf>
    <xf numFmtId="169" fontId="0" fillId="2" borderId="4" xfId="2" applyNumberFormat="1" applyFont="1" applyFill="1" applyBorder="1" applyProtection="1">
      <protection locked="0"/>
    </xf>
    <xf numFmtId="167" fontId="0" fillId="2" borderId="3" xfId="1" applyNumberFormat="1" applyFont="1" applyFill="1" applyBorder="1" applyProtection="1">
      <protection locked="0"/>
    </xf>
    <xf numFmtId="167" fontId="0" fillId="2" borderId="0" xfId="1" applyNumberFormat="1" applyFont="1" applyFill="1" applyProtection="1">
      <protection locked="0"/>
    </xf>
    <xf numFmtId="169" fontId="0" fillId="2" borderId="0" xfId="2" applyNumberFormat="1" applyFont="1" applyFill="1" applyProtection="1">
      <protection locked="0"/>
    </xf>
    <xf numFmtId="167" fontId="0" fillId="2" borderId="5" xfId="1" applyNumberFormat="1" applyFont="1" applyFill="1" applyBorder="1" applyProtection="1">
      <protection locked="0"/>
    </xf>
    <xf numFmtId="37" fontId="2" fillId="2" borderId="2" xfId="0" applyNumberFormat="1" applyFont="1" applyFill="1" applyBorder="1" applyProtection="1">
      <protection locked="0"/>
    </xf>
    <xf numFmtId="5" fontId="2" fillId="2" borderId="6" xfId="0" applyNumberFormat="1" applyFont="1" applyFill="1" applyBorder="1" applyProtection="1">
      <protection locked="0"/>
    </xf>
    <xf numFmtId="169" fontId="2" fillId="2" borderId="0" xfId="0" applyNumberFormat="1" applyFont="1" applyFill="1" applyProtection="1">
      <protection locked="0"/>
    </xf>
    <xf numFmtId="169" fontId="2" fillId="2" borderId="3" xfId="0" applyNumberFormat="1" applyFont="1" applyFill="1" applyBorder="1" applyProtection="1">
      <protection locked="0"/>
    </xf>
    <xf numFmtId="5" fontId="2" fillId="2" borderId="3" xfId="0" applyNumberFormat="1" applyFont="1" applyFill="1" applyBorder="1" applyProtection="1">
      <protection locked="0"/>
    </xf>
    <xf numFmtId="37" fontId="2" fillId="2" borderId="5" xfId="0" applyNumberFormat="1" applyFont="1" applyFill="1" applyBorder="1" applyProtection="1">
      <protection locked="0"/>
    </xf>
    <xf numFmtId="169" fontId="2" fillId="2" borderId="6" xfId="0" applyNumberFormat="1" applyFont="1" applyFill="1" applyBorder="1" applyProtection="1">
      <protection locked="0"/>
    </xf>
    <xf numFmtId="167" fontId="2" fillId="2" borderId="0" xfId="0" applyNumberFormat="1" applyFont="1" applyFill="1" applyProtection="1">
      <protection locked="0"/>
    </xf>
    <xf numFmtId="5" fontId="2" fillId="2" borderId="0" xfId="0" applyNumberFormat="1" applyFont="1" applyFill="1" applyBorder="1" applyProtection="1">
      <protection locked="0"/>
    </xf>
    <xf numFmtId="167" fontId="3" fillId="2" borderId="7" xfId="1" applyNumberFormat="1" applyFont="1" applyFill="1" applyBorder="1" applyProtection="1">
      <protection locked="0"/>
    </xf>
    <xf numFmtId="167" fontId="3" fillId="2" borderId="8" xfId="1" applyNumberFormat="1" applyFont="1" applyFill="1" applyBorder="1" applyProtection="1">
      <protection locked="0"/>
    </xf>
    <xf numFmtId="167" fontId="3" fillId="2" borderId="9" xfId="1" applyNumberFormat="1" applyFont="1" applyFill="1" applyBorder="1" applyProtection="1">
      <protection locked="0"/>
    </xf>
    <xf numFmtId="167" fontId="3" fillId="2" borderId="0" xfId="1" applyNumberFormat="1" applyFont="1" applyFill="1" applyProtection="1">
      <protection locked="0"/>
    </xf>
    <xf numFmtId="167" fontId="3" fillId="2" borderId="10" xfId="1" applyNumberFormat="1" applyFont="1" applyFill="1" applyBorder="1" applyProtection="1">
      <protection locked="0"/>
    </xf>
    <xf numFmtId="167" fontId="3" fillId="2" borderId="11" xfId="1" applyNumberFormat="1" applyFont="1" applyFill="1" applyBorder="1" applyProtection="1">
      <protection locked="0"/>
    </xf>
    <xf numFmtId="167" fontId="3" fillId="2" borderId="5" xfId="1" applyNumberFormat="1" applyFont="1" applyFill="1" applyBorder="1" applyProtection="1">
      <protection locked="0"/>
    </xf>
    <xf numFmtId="167" fontId="3" fillId="2" borderId="12" xfId="1" applyNumberFormat="1" applyFont="1" applyFill="1" applyBorder="1" applyProtection="1">
      <protection locked="0"/>
    </xf>
    <xf numFmtId="167" fontId="3" fillId="2" borderId="13" xfId="1" applyNumberFormat="1" applyFont="1" applyFill="1" applyBorder="1" applyProtection="1">
      <protection locked="0"/>
    </xf>
    <xf numFmtId="167" fontId="3" fillId="2" borderId="2" xfId="1" applyNumberFormat="1" applyFont="1" applyFill="1" applyBorder="1" applyProtection="1">
      <protection locked="0"/>
    </xf>
    <xf numFmtId="169" fontId="3" fillId="2" borderId="4" xfId="2" applyNumberFormat="1" applyFont="1" applyFill="1" applyBorder="1" applyProtection="1">
      <protection locked="0"/>
    </xf>
    <xf numFmtId="169" fontId="3" fillId="2" borderId="14" xfId="2" applyNumberFormat="1" applyFont="1" applyFill="1" applyBorder="1" applyProtection="1">
      <protection locked="0"/>
    </xf>
    <xf numFmtId="169" fontId="3" fillId="2" borderId="15" xfId="2" applyNumberFormat="1" applyFont="1" applyFill="1" applyBorder="1" applyProtection="1">
      <protection locked="0"/>
    </xf>
    <xf numFmtId="0" fontId="4" fillId="3" borderId="0" xfId="0" applyFont="1" applyFill="1"/>
    <xf numFmtId="167" fontId="0" fillId="2" borderId="16" xfId="1" applyNumberFormat="1" applyFont="1" applyFill="1" applyBorder="1" applyProtection="1">
      <protection locked="0"/>
    </xf>
    <xf numFmtId="5" fontId="2" fillId="2" borderId="0" xfId="0" applyNumberFormat="1" applyFont="1" applyFill="1" applyProtection="1">
      <protection locked="0"/>
    </xf>
    <xf numFmtId="42" fontId="0" fillId="3" borderId="0" xfId="2" applyNumberFormat="1" applyFont="1" applyFill="1"/>
    <xf numFmtId="42" fontId="0" fillId="3" borderId="0" xfId="1" applyNumberFormat="1" applyFont="1" applyFill="1"/>
    <xf numFmtId="41" fontId="3" fillId="3" borderId="0" xfId="1" applyNumberFormat="1" applyFont="1" applyFill="1" applyBorder="1" applyAlignment="1"/>
    <xf numFmtId="42" fontId="3" fillId="3" borderId="0" xfId="2" applyNumberFormat="1" applyFont="1" applyFill="1" applyBorder="1" applyAlignment="1"/>
    <xf numFmtId="37" fontId="2" fillId="2" borderId="0" xfId="0" applyNumberFormat="1" applyFont="1" applyFill="1" applyBorder="1" applyProtection="1">
      <protection locked="0"/>
    </xf>
    <xf numFmtId="41" fontId="2" fillId="4" borderId="0" xfId="3">
      <alignment horizontal="center"/>
    </xf>
    <xf numFmtId="41" fontId="2" fillId="4" borderId="0" xfId="3" applyBorder="1">
      <alignment horizontal="center"/>
    </xf>
    <xf numFmtId="169" fontId="2" fillId="2" borderId="4" xfId="0" applyNumberFormat="1" applyFont="1" applyFill="1" applyBorder="1" applyProtection="1">
      <protection locked="0"/>
    </xf>
    <xf numFmtId="41" fontId="3" fillId="3" borderId="0" xfId="1" applyNumberFormat="1" applyFont="1" applyFill="1" applyBorder="1" applyAlignment="1">
      <alignment horizontal="left" indent="1"/>
    </xf>
    <xf numFmtId="41" fontId="0" fillId="3" borderId="0" xfId="0" applyNumberFormat="1" applyFill="1"/>
    <xf numFmtId="41" fontId="6" fillId="2" borderId="17" xfId="0" applyNumberFormat="1" applyFont="1" applyFill="1" applyBorder="1" applyProtection="1">
      <protection locked="0"/>
    </xf>
    <xf numFmtId="41" fontId="6" fillId="2" borderId="18" xfId="0" applyNumberFormat="1" applyFont="1" applyFill="1" applyBorder="1" applyProtection="1">
      <protection locked="0"/>
    </xf>
    <xf numFmtId="41" fontId="6" fillId="2" borderId="19" xfId="0" applyNumberFormat="1" applyFont="1" applyFill="1" applyBorder="1" applyProtection="1">
      <protection locked="0"/>
    </xf>
    <xf numFmtId="41" fontId="6" fillId="2" borderId="20" xfId="0" applyNumberFormat="1" applyFont="1" applyFill="1" applyBorder="1" applyProtection="1">
      <protection locked="0"/>
    </xf>
    <xf numFmtId="41" fontId="6" fillId="3" borderId="0" xfId="1" applyNumberFormat="1" applyFont="1" applyFill="1" applyProtection="1"/>
    <xf numFmtId="41" fontId="6" fillId="2" borderId="2" xfId="1" applyNumberFormat="1" applyFont="1" applyFill="1" applyBorder="1" applyProtection="1">
      <protection locked="0"/>
    </xf>
    <xf numFmtId="41" fontId="6" fillId="2" borderId="13" xfId="1" applyNumberFormat="1" applyFont="1" applyFill="1" applyBorder="1" applyProtection="1">
      <protection locked="0"/>
    </xf>
    <xf numFmtId="41" fontId="6" fillId="2" borderId="13" xfId="2" applyNumberFormat="1" applyFont="1" applyFill="1" applyBorder="1" applyProtection="1">
      <protection locked="0"/>
    </xf>
    <xf numFmtId="41" fontId="6" fillId="2" borderId="2" xfId="2" applyNumberFormat="1" applyFont="1" applyFill="1" applyBorder="1" applyProtection="1">
      <protection locked="0"/>
    </xf>
    <xf numFmtId="42" fontId="6" fillId="2" borderId="17" xfId="0" applyNumberFormat="1" applyFont="1" applyFill="1" applyBorder="1" applyProtection="1">
      <protection locked="0"/>
    </xf>
    <xf numFmtId="42" fontId="6" fillId="2" borderId="13" xfId="2" applyNumberFormat="1" applyFont="1" applyFill="1" applyBorder="1" applyProtection="1">
      <protection locked="0"/>
    </xf>
    <xf numFmtId="42" fontId="6" fillId="2" borderId="2" xfId="2" applyNumberFormat="1" applyFont="1" applyFill="1" applyBorder="1" applyProtection="1">
      <protection locked="0"/>
    </xf>
    <xf numFmtId="42" fontId="6" fillId="2" borderId="19" xfId="0" applyNumberFormat="1" applyFont="1" applyFill="1" applyBorder="1" applyProtection="1">
      <protection locked="0"/>
    </xf>
    <xf numFmtId="42" fontId="6" fillId="2" borderId="2" xfId="1" applyNumberFormat="1" applyFont="1" applyFill="1" applyBorder="1" applyProtection="1">
      <protection locked="0"/>
    </xf>
    <xf numFmtId="41" fontId="2" fillId="3" borderId="0" xfId="0" applyNumberFormat="1" applyFont="1" applyFill="1" applyProtection="1"/>
    <xf numFmtId="41" fontId="2" fillId="2" borderId="5" xfId="0" applyNumberFormat="1" applyFont="1" applyFill="1" applyBorder="1" applyProtection="1">
      <protection locked="0"/>
    </xf>
    <xf numFmtId="41" fontId="2" fillId="2" borderId="2" xfId="0" applyNumberFormat="1" applyFont="1" applyFill="1" applyBorder="1" applyProtection="1">
      <protection locked="0"/>
    </xf>
    <xf numFmtId="42" fontId="2" fillId="2" borderId="0" xfId="0" applyNumberFormat="1" applyFont="1" applyFill="1" applyProtection="1">
      <protection locked="0"/>
    </xf>
    <xf numFmtId="42" fontId="2" fillId="2" borderId="6" xfId="0" applyNumberFormat="1" applyFont="1" applyFill="1" applyBorder="1" applyProtection="1">
      <protection locked="0"/>
    </xf>
    <xf numFmtId="42" fontId="2" fillId="2" borderId="3" xfId="0" applyNumberFormat="1" applyFont="1" applyFill="1" applyBorder="1" applyProtection="1">
      <protection locked="0"/>
    </xf>
    <xf numFmtId="42" fontId="6" fillId="2" borderId="21" xfId="2" applyNumberFormat="1" applyFont="1" applyFill="1" applyBorder="1" applyProtection="1">
      <protection locked="0"/>
    </xf>
    <xf numFmtId="42" fontId="6" fillId="2" borderId="4" xfId="2" applyNumberFormat="1" applyFont="1" applyFill="1" applyBorder="1" applyProtection="1">
      <protection locked="0"/>
    </xf>
    <xf numFmtId="1" fontId="3" fillId="0" borderId="0" xfId="0" applyNumberFormat="1" applyFont="1" applyBorder="1" applyAlignment="1">
      <alignment horizontal="left"/>
    </xf>
    <xf numFmtId="0" fontId="4" fillId="3" borderId="0" xfId="0" applyFont="1" applyFill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0" fillId="3" borderId="0" xfId="0" applyFill="1" applyAlignment="1" applyProtection="1">
      <alignment horizontal="left"/>
    </xf>
    <xf numFmtId="37" fontId="2" fillId="2" borderId="19" xfId="0" applyNumberFormat="1" applyFont="1" applyFill="1" applyBorder="1" applyProtection="1">
      <protection locked="0"/>
    </xf>
    <xf numFmtId="37" fontId="2" fillId="2" borderId="22" xfId="0" applyNumberFormat="1" applyFont="1" applyFill="1" applyBorder="1" applyProtection="1">
      <protection locked="0"/>
    </xf>
    <xf numFmtId="37" fontId="2" fillId="2" borderId="23" xfId="0" applyNumberFormat="1" applyFont="1" applyFill="1" applyBorder="1" applyProtection="1">
      <protection locked="0"/>
    </xf>
    <xf numFmtId="41" fontId="2" fillId="2" borderId="19" xfId="0" applyNumberFormat="1" applyFont="1" applyFill="1" applyBorder="1" applyProtection="1">
      <protection locked="0"/>
    </xf>
    <xf numFmtId="41" fontId="2" fillId="2" borderId="24" xfId="0" applyNumberFormat="1" applyFont="1" applyFill="1" applyBorder="1" applyProtection="1">
      <protection locked="0"/>
    </xf>
    <xf numFmtId="41" fontId="2" fillId="4" borderId="0" xfId="3" applyBorder="1" applyAlignment="1"/>
    <xf numFmtId="42" fontId="2" fillId="2" borderId="25" xfId="0" applyNumberFormat="1" applyFont="1" applyFill="1" applyBorder="1" applyProtection="1">
      <protection locked="0"/>
    </xf>
    <xf numFmtId="0" fontId="4" fillId="3" borderId="0" xfId="0" applyFont="1" applyFill="1" applyAlignment="1">
      <alignment horizontal="center"/>
    </xf>
    <xf numFmtId="0" fontId="4" fillId="0" borderId="0" xfId="0" quotePrefix="1" applyFont="1" applyBorder="1" applyAlignment="1" applyProtection="1">
      <alignment horizontal="left"/>
    </xf>
    <xf numFmtId="0" fontId="1" fillId="3" borderId="0" xfId="0" applyFont="1" applyFill="1" applyAlignment="1" applyProtection="1">
      <alignment horizontal="center"/>
    </xf>
    <xf numFmtId="0" fontId="3" fillId="3" borderId="0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left"/>
    </xf>
    <xf numFmtId="0" fontId="0" fillId="3" borderId="0" xfId="0" applyFill="1" applyAlignment="1" applyProtection="1">
      <alignment horizontal="left"/>
    </xf>
    <xf numFmtId="173" fontId="4" fillId="3" borderId="0" xfId="0" applyNumberFormat="1" applyFont="1" applyFill="1" applyAlignment="1" applyProtection="1">
      <alignment horizontal="center"/>
    </xf>
    <xf numFmtId="0" fontId="0" fillId="3" borderId="0" xfId="0" applyFill="1" applyAlignment="1">
      <alignment horizontal="left"/>
    </xf>
    <xf numFmtId="1" fontId="2" fillId="0" borderId="0" xfId="0" applyNumberFormat="1" applyFont="1" applyBorder="1" applyAlignment="1">
      <alignment horizontal="left"/>
    </xf>
    <xf numFmtId="0" fontId="0" fillId="3" borderId="0" xfId="0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center"/>
    </xf>
    <xf numFmtId="41" fontId="4" fillId="4" borderId="0" xfId="3" applyFont="1" applyBorder="1" applyAlignment="1">
      <alignment horizontal="center"/>
    </xf>
    <xf numFmtId="0" fontId="0" fillId="3" borderId="0" xfId="0" applyFont="1" applyFill="1" applyAlignment="1" applyProtection="1">
      <alignment horizontal="left"/>
    </xf>
    <xf numFmtId="0" fontId="4" fillId="3" borderId="0" xfId="0" applyFont="1" applyFill="1" applyAlignment="1">
      <alignment horizontal="left" vertical="top" wrapText="1"/>
    </xf>
    <xf numFmtId="1" fontId="3" fillId="3" borderId="0" xfId="0" applyNumberFormat="1" applyFont="1" applyFill="1" applyBorder="1" applyAlignment="1">
      <alignment horizontal="left"/>
    </xf>
    <xf numFmtId="1" fontId="0" fillId="3" borderId="0" xfId="0" applyNumberFormat="1" applyFill="1" applyBorder="1" applyAlignment="1">
      <alignment horizontal="left"/>
    </xf>
    <xf numFmtId="0" fontId="0" fillId="2" borderId="0" xfId="0" applyFill="1" applyBorder="1" applyAlignment="1" applyProtection="1">
      <alignment horizontal="justify" vertical="top" wrapText="1"/>
      <protection locked="0"/>
    </xf>
    <xf numFmtId="0" fontId="0" fillId="2" borderId="3" xfId="0" applyFill="1" applyBorder="1" applyAlignment="1" applyProtection="1">
      <alignment horizontal="justify" vertical="top" wrapText="1"/>
      <protection locked="0"/>
    </xf>
  </cellXfs>
  <cellStyles count="5">
    <cellStyle name="Comma" xfId="1" builtinId="3"/>
    <cellStyle name="Currency" xfId="2" builtinId="4"/>
    <cellStyle name="MH Blue w/ #" xfId="3"/>
    <cellStyle name="MH Yellow w/#" xf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96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customWidth="1"/>
    <col min="2" max="10" width="12.7109375" customWidth="1"/>
    <col min="11" max="11" width="2.7109375" customWidth="1"/>
  </cols>
  <sheetData>
    <row r="1" spans="1:11">
      <c r="B1" s="1" t="s">
        <v>0</v>
      </c>
      <c r="C1" s="130"/>
      <c r="D1" s="130"/>
    </row>
    <row r="2" spans="1:11">
      <c r="B2" s="1" t="s">
        <v>2</v>
      </c>
      <c r="C2" s="130"/>
      <c r="D2" s="130"/>
    </row>
    <row r="3" spans="1:11">
      <c r="B3" s="2"/>
      <c r="C3" s="126" t="s">
        <v>103</v>
      </c>
      <c r="D3" s="126"/>
    </row>
    <row r="4" spans="1:11">
      <c r="B4" s="4"/>
      <c r="C4" s="4"/>
      <c r="D4" s="5"/>
      <c r="E4" s="5"/>
      <c r="F4" s="2"/>
    </row>
    <row r="5" spans="1:11">
      <c r="A5" s="87"/>
      <c r="B5" s="127" t="s">
        <v>106</v>
      </c>
      <c r="C5" s="127"/>
      <c r="D5" s="127"/>
      <c r="E5" s="127"/>
      <c r="F5" s="127"/>
      <c r="G5" s="127"/>
      <c r="H5" s="127"/>
      <c r="I5" s="127"/>
      <c r="J5" s="127"/>
      <c r="K5" s="12"/>
    </row>
    <row r="6" spans="1:11">
      <c r="A6" s="87"/>
      <c r="B6" s="16"/>
      <c r="C6" s="16"/>
      <c r="D6" s="10"/>
      <c r="E6" s="10"/>
      <c r="F6" s="10"/>
      <c r="G6" s="10"/>
      <c r="H6" s="10"/>
      <c r="I6" s="10"/>
      <c r="J6" s="10"/>
      <c r="K6" s="12"/>
    </row>
    <row r="7" spans="1:11">
      <c r="A7" s="87"/>
      <c r="B7" s="16"/>
      <c r="C7" s="16"/>
      <c r="D7" s="17"/>
      <c r="E7" s="17"/>
      <c r="F7" s="17"/>
      <c r="G7" s="17"/>
      <c r="H7" s="17"/>
      <c r="I7" s="17"/>
      <c r="J7" s="8"/>
      <c r="K7" s="12"/>
    </row>
    <row r="8" spans="1:11">
      <c r="A8" s="87"/>
      <c r="B8" s="18"/>
      <c r="C8" s="131" t="s">
        <v>66</v>
      </c>
      <c r="D8" s="131"/>
      <c r="E8" s="131"/>
      <c r="F8" s="19" t="s">
        <v>34</v>
      </c>
      <c r="G8" s="19" t="s">
        <v>101</v>
      </c>
      <c r="H8" s="20" t="s">
        <v>39</v>
      </c>
      <c r="I8" s="20"/>
      <c r="J8" s="21"/>
      <c r="K8" s="12"/>
    </row>
    <row r="9" spans="1:11">
      <c r="A9" s="87"/>
      <c r="B9" s="16"/>
      <c r="C9" s="22"/>
      <c r="D9" s="23" t="s">
        <v>10</v>
      </c>
      <c r="E9" s="23" t="s">
        <v>11</v>
      </c>
      <c r="F9" s="23" t="s">
        <v>10</v>
      </c>
      <c r="G9" s="115" t="s">
        <v>113</v>
      </c>
      <c r="H9" s="23"/>
      <c r="I9" s="16"/>
      <c r="J9" s="12"/>
      <c r="K9" s="12"/>
    </row>
    <row r="10" spans="1:11">
      <c r="A10" s="87"/>
      <c r="B10" s="24" t="s">
        <v>14</v>
      </c>
      <c r="C10" s="24" t="s">
        <v>15</v>
      </c>
      <c r="D10" s="24" t="s">
        <v>37</v>
      </c>
      <c r="E10" s="24" t="s">
        <v>38</v>
      </c>
      <c r="F10" s="24" t="s">
        <v>17</v>
      </c>
      <c r="G10" s="116" t="s">
        <v>114</v>
      </c>
      <c r="H10" s="116" t="s">
        <v>115</v>
      </c>
      <c r="I10" s="24" t="s">
        <v>65</v>
      </c>
      <c r="J10" s="24" t="s">
        <v>63</v>
      </c>
      <c r="K10" s="12"/>
    </row>
    <row r="11" spans="1:11">
      <c r="A11" s="87"/>
      <c r="B11" s="25" t="s">
        <v>67</v>
      </c>
      <c r="C11" s="65"/>
      <c r="D11" s="66"/>
      <c r="E11" s="67"/>
      <c r="F11" s="68"/>
      <c r="G11" s="67"/>
      <c r="H11" s="68"/>
      <c r="I11" s="67"/>
      <c r="J11" s="69"/>
      <c r="K11" s="12"/>
    </row>
    <row r="12" spans="1:11">
      <c r="A12" s="87"/>
      <c r="B12" s="26">
        <v>1</v>
      </c>
      <c r="C12" s="62"/>
      <c r="D12" s="70"/>
      <c r="E12" s="71"/>
      <c r="F12" s="72"/>
      <c r="G12" s="71"/>
      <c r="H12" s="72"/>
      <c r="I12" s="71"/>
      <c r="J12" s="72"/>
      <c r="K12" s="12"/>
    </row>
    <row r="13" spans="1:11">
      <c r="A13" s="87"/>
      <c r="B13" s="26">
        <v>3</v>
      </c>
      <c r="C13" s="62"/>
      <c r="D13" s="70"/>
      <c r="E13" s="71"/>
      <c r="F13" s="72"/>
      <c r="G13" s="71"/>
      <c r="H13" s="72"/>
      <c r="I13" s="71"/>
      <c r="J13" s="72"/>
      <c r="K13" s="12"/>
    </row>
    <row r="14" spans="1:11">
      <c r="A14" s="87"/>
      <c r="B14" s="26">
        <v>5</v>
      </c>
      <c r="C14" s="62"/>
      <c r="D14" s="70"/>
      <c r="E14" s="71"/>
      <c r="F14" s="72"/>
      <c r="G14" s="71"/>
      <c r="H14" s="72"/>
      <c r="I14" s="71"/>
      <c r="J14" s="72"/>
      <c r="K14" s="12"/>
    </row>
    <row r="15" spans="1:11">
      <c r="A15" s="87"/>
      <c r="B15" s="26">
        <v>8</v>
      </c>
      <c r="C15" s="62"/>
      <c r="D15" s="70"/>
      <c r="E15" s="71"/>
      <c r="F15" s="72"/>
      <c r="G15" s="71"/>
      <c r="H15" s="72"/>
      <c r="I15" s="71"/>
      <c r="J15" s="72"/>
      <c r="K15" s="12"/>
    </row>
    <row r="16" spans="1:11">
      <c r="A16" s="87"/>
      <c r="B16" s="26">
        <v>12</v>
      </c>
      <c r="C16" s="62"/>
      <c r="D16" s="70"/>
      <c r="E16" s="71"/>
      <c r="F16" s="72"/>
      <c r="G16" s="71"/>
      <c r="H16" s="72"/>
      <c r="I16" s="71"/>
      <c r="J16" s="72"/>
      <c r="K16" s="12"/>
    </row>
    <row r="17" spans="1:11">
      <c r="A17" s="87"/>
      <c r="B17" s="26">
        <v>15</v>
      </c>
      <c r="C17" s="62"/>
      <c r="D17" s="70"/>
      <c r="E17" s="71"/>
      <c r="F17" s="72"/>
      <c r="G17" s="71"/>
      <c r="H17" s="72"/>
      <c r="I17" s="71"/>
      <c r="J17" s="72"/>
      <c r="K17" s="12"/>
    </row>
    <row r="18" spans="1:11">
      <c r="A18" s="87"/>
      <c r="B18" s="26">
        <v>20</v>
      </c>
      <c r="C18" s="62"/>
      <c r="D18" s="70"/>
      <c r="E18" s="71"/>
      <c r="F18" s="72"/>
      <c r="G18" s="71"/>
      <c r="H18" s="72"/>
      <c r="I18" s="71"/>
      <c r="J18" s="72"/>
      <c r="K18" s="12"/>
    </row>
    <row r="19" spans="1:11">
      <c r="A19" s="87"/>
      <c r="B19" s="26">
        <v>22</v>
      </c>
      <c r="C19" s="62"/>
      <c r="D19" s="70"/>
      <c r="E19" s="71"/>
      <c r="F19" s="72"/>
      <c r="G19" s="71"/>
      <c r="H19" s="72"/>
      <c r="I19" s="71"/>
      <c r="J19" s="72"/>
      <c r="K19" s="12"/>
    </row>
    <row r="20" spans="1:11">
      <c r="A20" s="87"/>
      <c r="B20" s="26">
        <v>25</v>
      </c>
      <c r="C20" s="62"/>
      <c r="D20" s="70"/>
      <c r="E20" s="71"/>
      <c r="F20" s="72"/>
      <c r="G20" s="71"/>
      <c r="H20" s="72"/>
      <c r="I20" s="71"/>
      <c r="J20" s="72"/>
      <c r="K20" s="12"/>
    </row>
    <row r="21" spans="1:11">
      <c r="A21" s="87"/>
      <c r="B21" s="26">
        <v>26</v>
      </c>
      <c r="C21" s="62"/>
      <c r="D21" s="70"/>
      <c r="E21" s="71"/>
      <c r="F21" s="72"/>
      <c r="G21" s="71"/>
      <c r="H21" s="72"/>
      <c r="I21" s="71"/>
      <c r="J21" s="72"/>
      <c r="K21" s="12"/>
    </row>
    <row r="22" spans="1:11">
      <c r="A22" s="87"/>
      <c r="B22" s="26">
        <v>27</v>
      </c>
      <c r="C22" s="62"/>
      <c r="D22" s="70"/>
      <c r="E22" s="71"/>
      <c r="F22" s="72"/>
      <c r="G22" s="71"/>
      <c r="H22" s="72"/>
      <c r="I22" s="71"/>
      <c r="J22" s="72"/>
      <c r="K22" s="12"/>
    </row>
    <row r="23" spans="1:11">
      <c r="A23" s="87"/>
      <c r="B23" s="26">
        <v>28</v>
      </c>
      <c r="C23" s="62"/>
      <c r="D23" s="70"/>
      <c r="E23" s="71"/>
      <c r="F23" s="72"/>
      <c r="G23" s="71"/>
      <c r="H23" s="72"/>
      <c r="I23" s="71"/>
      <c r="J23" s="72"/>
      <c r="K23" s="12"/>
    </row>
    <row r="24" spans="1:11">
      <c r="A24" s="87"/>
      <c r="B24" s="26">
        <v>30</v>
      </c>
      <c r="C24" s="62"/>
      <c r="D24" s="70"/>
      <c r="E24" s="71"/>
      <c r="F24" s="72"/>
      <c r="G24" s="71"/>
      <c r="H24" s="72"/>
      <c r="I24" s="71"/>
      <c r="J24" s="72"/>
      <c r="K24" s="12"/>
    </row>
    <row r="25" spans="1:11">
      <c r="A25" s="87"/>
      <c r="B25" s="26">
        <v>30</v>
      </c>
      <c r="C25" s="62"/>
      <c r="D25" s="70"/>
      <c r="E25" s="71"/>
      <c r="F25" s="72"/>
      <c r="G25" s="71"/>
      <c r="H25" s="72"/>
      <c r="I25" s="71"/>
      <c r="J25" s="72"/>
      <c r="K25" s="12"/>
    </row>
    <row r="26" spans="1:11">
      <c r="A26" s="87"/>
      <c r="B26" s="26">
        <v>31</v>
      </c>
      <c r="C26" s="57"/>
      <c r="D26" s="73"/>
      <c r="E26" s="74"/>
      <c r="F26" s="75"/>
      <c r="G26" s="74"/>
      <c r="H26" s="75"/>
      <c r="I26" s="74"/>
      <c r="J26" s="75"/>
      <c r="K26" s="12"/>
    </row>
    <row r="27" spans="1:11" ht="13.5" thickBot="1">
      <c r="A27" s="87"/>
      <c r="B27" s="26"/>
      <c r="C27" s="76"/>
      <c r="D27" s="77"/>
      <c r="E27" s="78"/>
      <c r="F27" s="76"/>
      <c r="G27" s="78"/>
      <c r="H27" s="76"/>
      <c r="I27" s="78"/>
      <c r="J27" s="76"/>
      <c r="K27" s="12"/>
    </row>
    <row r="28" spans="1:11" s="4" customFormat="1" ht="13.5" thickTop="1">
      <c r="A28" s="87"/>
      <c r="B28" s="16"/>
      <c r="C28" s="47" t="str">
        <f>IF(C27="","",IF(C27=42780,"Correct!","Try again!"))</f>
        <v/>
      </c>
      <c r="D28" s="47" t="str">
        <f>IF(D27="","",IF(D27=0,"Correct!","Try again!"))</f>
        <v/>
      </c>
      <c r="E28" s="47" t="str">
        <f>IF(E27="","",IF(E27=1890,"Correct!","Try again!"))</f>
        <v/>
      </c>
      <c r="F28" s="47" t="str">
        <f>IF(F27="","",IF(F27=80,"Correct!","Try again!"))</f>
        <v/>
      </c>
      <c r="G28" s="47" t="str">
        <f>IF(G27="","",IF(G27=40000,"Correct!","Try again!"))</f>
        <v/>
      </c>
      <c r="H28" s="47" t="str">
        <f>IF(H27="","",IF(H27=-1400,"Correct!","Try again!"))</f>
        <v/>
      </c>
      <c r="I28" s="47" t="str">
        <f>IF(I27="","",IF(I27=11100,"Correct!","Try again!"))</f>
        <v/>
      </c>
      <c r="J28" s="47" t="str">
        <f>IF(J27="","",IF(J27=-5110,"Correct!","Try again!"))</f>
        <v/>
      </c>
      <c r="K28" s="16"/>
    </row>
    <row r="29" spans="1:11">
      <c r="B29" s="4"/>
      <c r="C29" s="4"/>
      <c r="D29" s="4"/>
      <c r="H29" s="4"/>
      <c r="I29" s="4"/>
      <c r="J29" s="4"/>
    </row>
    <row r="30" spans="1:11">
      <c r="A30" s="87"/>
      <c r="B30" s="127" t="s">
        <v>106</v>
      </c>
      <c r="C30" s="127"/>
      <c r="D30" s="127"/>
      <c r="E30" s="127"/>
      <c r="F30" s="127"/>
      <c r="G30" s="16"/>
      <c r="H30" s="4"/>
      <c r="I30" s="4"/>
      <c r="J30" s="4"/>
    </row>
    <row r="31" spans="1:11">
      <c r="A31" s="87"/>
      <c r="B31" s="132" t="s">
        <v>4</v>
      </c>
      <c r="C31" s="132"/>
      <c r="D31" s="132"/>
      <c r="E31" s="132"/>
      <c r="F31" s="132"/>
      <c r="G31" s="12"/>
      <c r="H31" s="4"/>
      <c r="I31" s="4"/>
      <c r="J31" s="4"/>
    </row>
    <row r="32" spans="1:11">
      <c r="A32" s="87"/>
      <c r="B32" s="132" t="s">
        <v>74</v>
      </c>
      <c r="C32" s="132"/>
      <c r="D32" s="132"/>
      <c r="E32" s="132"/>
      <c r="F32" s="132"/>
      <c r="G32" s="12"/>
      <c r="H32" s="4"/>
      <c r="I32" s="4"/>
      <c r="J32" s="4"/>
    </row>
    <row r="33" spans="1:10">
      <c r="A33" s="87"/>
      <c r="B33" s="17"/>
      <c r="C33" s="17"/>
      <c r="D33" s="17"/>
      <c r="E33" s="17"/>
      <c r="F33" s="12"/>
      <c r="G33" s="12"/>
      <c r="H33" s="4"/>
      <c r="I33" s="4"/>
      <c r="J33" s="4"/>
    </row>
    <row r="34" spans="1:10">
      <c r="A34" s="87"/>
      <c r="B34" s="129" t="s">
        <v>65</v>
      </c>
      <c r="C34" s="128"/>
      <c r="D34" s="128"/>
      <c r="E34" s="17"/>
      <c r="F34" s="17"/>
      <c r="G34" s="12"/>
      <c r="H34" s="4"/>
      <c r="I34" s="4"/>
      <c r="J34" s="4"/>
    </row>
    <row r="35" spans="1:10">
      <c r="A35" s="87"/>
      <c r="B35" s="128" t="s">
        <v>69</v>
      </c>
      <c r="C35" s="128"/>
      <c r="D35" s="128"/>
      <c r="E35" s="17"/>
      <c r="F35" s="59"/>
      <c r="G35" s="12"/>
      <c r="H35" s="4"/>
      <c r="I35" s="4"/>
      <c r="J35" s="4"/>
    </row>
    <row r="36" spans="1:10">
      <c r="A36" s="87"/>
      <c r="B36" s="129" t="s">
        <v>63</v>
      </c>
      <c r="C36" s="128"/>
      <c r="D36" s="128"/>
      <c r="E36" s="17"/>
      <c r="F36" s="30"/>
      <c r="G36" s="12"/>
      <c r="H36" s="4"/>
      <c r="I36" s="4"/>
      <c r="J36" s="4"/>
    </row>
    <row r="37" spans="1:10">
      <c r="A37" s="87"/>
      <c r="B37" s="128" t="s">
        <v>20</v>
      </c>
      <c r="C37" s="128"/>
      <c r="D37" s="128"/>
      <c r="E37" s="64"/>
      <c r="F37" s="30"/>
      <c r="G37" s="12"/>
      <c r="H37" s="4"/>
      <c r="I37" s="4"/>
      <c r="J37" s="4"/>
    </row>
    <row r="38" spans="1:10">
      <c r="A38" s="87"/>
      <c r="B38" s="128" t="s">
        <v>21</v>
      </c>
      <c r="C38" s="128"/>
      <c r="D38" s="128"/>
      <c r="E38" s="62"/>
      <c r="F38" s="31"/>
      <c r="G38" s="12"/>
      <c r="H38" s="4"/>
      <c r="I38" s="4"/>
      <c r="J38" s="4"/>
    </row>
    <row r="39" spans="1:10">
      <c r="A39" s="87"/>
      <c r="B39" s="128" t="s">
        <v>71</v>
      </c>
      <c r="C39" s="128"/>
      <c r="D39" s="128"/>
      <c r="E39" s="62"/>
      <c r="F39" s="31"/>
      <c r="G39" s="12"/>
      <c r="H39" s="4"/>
      <c r="I39" s="4"/>
      <c r="J39" s="4"/>
    </row>
    <row r="40" spans="1:10">
      <c r="A40" s="87"/>
      <c r="B40" s="128" t="s">
        <v>72</v>
      </c>
      <c r="C40" s="128"/>
      <c r="D40" s="128"/>
      <c r="E40" s="62"/>
      <c r="F40" s="31"/>
      <c r="G40" s="12"/>
      <c r="H40" s="4"/>
      <c r="I40" s="4"/>
      <c r="J40" s="4"/>
    </row>
    <row r="41" spans="1:10">
      <c r="A41" s="87"/>
      <c r="B41" s="128" t="s">
        <v>22</v>
      </c>
      <c r="C41" s="128"/>
      <c r="D41" s="128"/>
      <c r="E41" s="62"/>
      <c r="F41" s="31"/>
      <c r="G41" s="12"/>
      <c r="H41" s="4"/>
      <c r="I41" s="4"/>
      <c r="J41" s="4"/>
    </row>
    <row r="42" spans="1:10">
      <c r="A42" s="87"/>
      <c r="B42" s="129" t="s">
        <v>70</v>
      </c>
      <c r="C42" s="128"/>
      <c r="D42" s="128"/>
      <c r="E42" s="57"/>
      <c r="F42" s="30"/>
      <c r="G42" s="12"/>
      <c r="H42" s="4"/>
      <c r="I42" s="4"/>
      <c r="J42" s="4"/>
    </row>
    <row r="43" spans="1:10">
      <c r="A43" s="87"/>
      <c r="B43" s="128" t="s">
        <v>42</v>
      </c>
      <c r="C43" s="128"/>
      <c r="D43" s="128"/>
      <c r="E43" s="17"/>
      <c r="F43" s="57"/>
      <c r="G43" s="12"/>
      <c r="H43" s="4"/>
      <c r="I43" s="4"/>
      <c r="J43" s="4"/>
    </row>
    <row r="44" spans="1:10" ht="13.5" thickBot="1">
      <c r="A44" s="87"/>
      <c r="B44" s="128" t="s">
        <v>24</v>
      </c>
      <c r="C44" s="128"/>
      <c r="D44" s="128"/>
      <c r="E44" s="17"/>
      <c r="F44" s="63"/>
      <c r="G44" s="12"/>
      <c r="H44" s="4"/>
      <c r="I44" s="4"/>
      <c r="J44" s="4"/>
    </row>
    <row r="45" spans="1:10" ht="13.5" thickTop="1">
      <c r="A45" s="87"/>
      <c r="B45" s="17"/>
      <c r="C45" s="17"/>
      <c r="D45" s="17"/>
      <c r="E45" s="17"/>
      <c r="F45" s="47" t="str">
        <f>IF(F44="","",IF(F44=5990,"Correct!","Try again!"))</f>
        <v/>
      </c>
      <c r="G45" s="12"/>
      <c r="H45" s="4"/>
      <c r="I45" s="4"/>
      <c r="J45" s="4"/>
    </row>
    <row r="46" spans="1:10">
      <c r="B46" s="7"/>
      <c r="C46" s="7"/>
      <c r="D46" s="7"/>
      <c r="E46" s="7"/>
      <c r="H46" s="4"/>
      <c r="I46" s="4"/>
      <c r="J46" s="4"/>
    </row>
    <row r="47" spans="1:10">
      <c r="A47" s="87"/>
      <c r="B47" s="127" t="s">
        <v>106</v>
      </c>
      <c r="C47" s="127"/>
      <c r="D47" s="127"/>
      <c r="E47" s="127"/>
      <c r="F47" s="127"/>
      <c r="G47" s="16"/>
      <c r="H47" s="4"/>
      <c r="I47" s="4"/>
      <c r="J47" s="4"/>
    </row>
    <row r="48" spans="1:10">
      <c r="A48" s="87"/>
      <c r="B48" s="132" t="s">
        <v>126</v>
      </c>
      <c r="C48" s="132"/>
      <c r="D48" s="132"/>
      <c r="E48" s="132"/>
      <c r="F48" s="132"/>
      <c r="G48" s="12"/>
      <c r="H48" s="4"/>
      <c r="I48" s="4"/>
      <c r="J48" s="4"/>
    </row>
    <row r="49" spans="1:11">
      <c r="A49" s="87"/>
      <c r="B49" s="132" t="s">
        <v>68</v>
      </c>
      <c r="C49" s="132"/>
      <c r="D49" s="132"/>
      <c r="E49" s="132"/>
      <c r="F49" s="132"/>
      <c r="G49" s="12"/>
      <c r="H49" s="4"/>
      <c r="I49" s="4"/>
      <c r="J49" s="4"/>
    </row>
    <row r="50" spans="1:11">
      <c r="A50" s="87"/>
      <c r="B50" s="17"/>
      <c r="C50" s="17"/>
      <c r="D50" s="17"/>
      <c r="E50" s="30"/>
      <c r="F50" s="12"/>
      <c r="G50" s="12"/>
      <c r="H50" s="4"/>
      <c r="I50" s="4"/>
      <c r="J50" s="4"/>
    </row>
    <row r="51" spans="1:11">
      <c r="A51" s="87"/>
      <c r="B51" s="134" t="s">
        <v>116</v>
      </c>
      <c r="C51" s="133"/>
      <c r="D51" s="133"/>
      <c r="E51" s="133"/>
      <c r="F51" s="61"/>
      <c r="G51" s="12"/>
      <c r="H51" s="4"/>
      <c r="I51" s="4"/>
      <c r="J51" s="4"/>
    </row>
    <row r="52" spans="1:11">
      <c r="A52" s="87"/>
      <c r="B52" s="134" t="s">
        <v>117</v>
      </c>
      <c r="C52" s="133"/>
      <c r="D52" s="133"/>
      <c r="E52" s="133"/>
      <c r="F52" s="118"/>
      <c r="G52" s="12"/>
      <c r="H52" s="4"/>
      <c r="I52" s="4"/>
      <c r="J52" s="4"/>
    </row>
    <row r="53" spans="1:11">
      <c r="A53" s="87"/>
      <c r="B53" s="133"/>
      <c r="C53" s="133"/>
      <c r="D53" s="133"/>
      <c r="E53" s="133"/>
      <c r="F53" s="61"/>
      <c r="G53" s="12"/>
      <c r="H53" s="4"/>
      <c r="I53" s="4"/>
      <c r="J53" s="4"/>
    </row>
    <row r="54" spans="1:11">
      <c r="A54" s="87"/>
      <c r="B54" s="133" t="s">
        <v>27</v>
      </c>
      <c r="C54" s="133"/>
      <c r="D54" s="133"/>
      <c r="E54" s="133"/>
      <c r="F54" s="57"/>
      <c r="G54" s="12"/>
      <c r="H54" s="4"/>
      <c r="I54" s="4"/>
      <c r="J54" s="4"/>
    </row>
    <row r="55" spans="1:11" ht="13.5" thickBot="1">
      <c r="A55" s="87"/>
      <c r="B55" s="133" t="s">
        <v>105</v>
      </c>
      <c r="C55" s="133"/>
      <c r="D55" s="133"/>
      <c r="E55" s="133"/>
      <c r="F55" s="58"/>
      <c r="G55" s="12"/>
      <c r="H55" s="4"/>
      <c r="I55" s="4"/>
      <c r="J55" s="4"/>
    </row>
    <row r="56" spans="1:11" ht="13.5" thickTop="1">
      <c r="A56" s="87"/>
      <c r="B56" s="17"/>
      <c r="C56" s="17"/>
      <c r="D56" s="17"/>
      <c r="E56" s="17"/>
      <c r="F56" s="47" t="str">
        <f>IF(F55="","",IF(F55=4590,"Correct!","Try again!"))</f>
        <v/>
      </c>
      <c r="G56" s="12"/>
      <c r="H56" s="4"/>
      <c r="I56" s="4"/>
      <c r="J56" s="4"/>
    </row>
    <row r="57" spans="1:11">
      <c r="B57" s="7"/>
      <c r="C57" s="7"/>
      <c r="D57" s="7"/>
      <c r="E57" s="7"/>
      <c r="H57" s="4"/>
      <c r="I57" s="4"/>
      <c r="J57" s="4"/>
    </row>
    <row r="58" spans="1:11">
      <c r="A58" s="87"/>
      <c r="B58" s="127" t="s">
        <v>106</v>
      </c>
      <c r="C58" s="127"/>
      <c r="D58" s="127"/>
      <c r="E58" s="127"/>
      <c r="F58" s="127"/>
      <c r="G58" s="127"/>
      <c r="H58" s="127"/>
      <c r="I58" s="127"/>
      <c r="J58" s="127"/>
      <c r="K58" s="87"/>
    </row>
    <row r="59" spans="1:11">
      <c r="A59" s="87"/>
      <c r="B59" s="132" t="s">
        <v>28</v>
      </c>
      <c r="C59" s="132"/>
      <c r="D59" s="132"/>
      <c r="E59" s="132"/>
      <c r="F59" s="132"/>
      <c r="G59" s="132"/>
      <c r="H59" s="132"/>
      <c r="I59" s="132"/>
      <c r="J59" s="132"/>
      <c r="K59" s="87"/>
    </row>
    <row r="60" spans="1:11">
      <c r="A60" s="87"/>
      <c r="B60" s="135">
        <v>37042</v>
      </c>
      <c r="C60" s="135"/>
      <c r="D60" s="135"/>
      <c r="E60" s="135"/>
      <c r="F60" s="135"/>
      <c r="G60" s="135"/>
      <c r="H60" s="135"/>
      <c r="I60" s="135"/>
      <c r="J60" s="135"/>
      <c r="K60" s="87"/>
    </row>
    <row r="61" spans="1:11">
      <c r="A61" s="87"/>
      <c r="B61" s="17"/>
      <c r="C61" s="17"/>
      <c r="D61" s="17"/>
      <c r="E61" s="12"/>
      <c r="F61" s="16"/>
      <c r="G61" s="87"/>
      <c r="H61" s="87"/>
      <c r="I61" s="87"/>
      <c r="J61" s="87"/>
      <c r="K61" s="87"/>
    </row>
    <row r="62" spans="1:11">
      <c r="A62" s="87"/>
      <c r="B62" s="8" t="s">
        <v>6</v>
      </c>
      <c r="C62" s="8"/>
      <c r="D62" s="27"/>
      <c r="E62" s="27"/>
      <c r="F62" s="16"/>
      <c r="G62" s="32" t="s">
        <v>34</v>
      </c>
      <c r="H62" s="32"/>
      <c r="I62" s="33"/>
      <c r="J62" s="34"/>
      <c r="K62" s="16"/>
    </row>
    <row r="63" spans="1:11">
      <c r="A63" s="87"/>
      <c r="B63" s="133" t="s">
        <v>15</v>
      </c>
      <c r="C63" s="133"/>
      <c r="D63" s="133"/>
      <c r="E63" s="60"/>
      <c r="F63" s="16"/>
      <c r="G63" s="133" t="s">
        <v>44</v>
      </c>
      <c r="H63" s="133"/>
      <c r="I63" s="133"/>
      <c r="J63" s="59"/>
      <c r="K63" s="16"/>
    </row>
    <row r="64" spans="1:11">
      <c r="A64" s="87"/>
      <c r="B64" s="133" t="s">
        <v>31</v>
      </c>
      <c r="C64" s="133"/>
      <c r="D64" s="133"/>
      <c r="E64" s="86"/>
      <c r="F64" s="35"/>
      <c r="G64" s="28"/>
      <c r="H64" s="28"/>
      <c r="I64" s="17"/>
      <c r="J64" s="29"/>
      <c r="K64" s="16"/>
    </row>
    <row r="65" spans="1:11">
      <c r="A65" s="87"/>
      <c r="B65" s="133"/>
      <c r="C65" s="133"/>
      <c r="D65" s="133"/>
      <c r="E65" s="88"/>
      <c r="F65" s="16"/>
      <c r="G65" s="33" t="s">
        <v>8</v>
      </c>
      <c r="H65" s="33"/>
      <c r="I65" s="33"/>
      <c r="J65" s="34"/>
      <c r="K65" s="16"/>
    </row>
    <row r="66" spans="1:11">
      <c r="A66" s="87"/>
      <c r="B66" s="133"/>
      <c r="C66" s="133"/>
      <c r="D66" s="133"/>
      <c r="E66" s="30"/>
      <c r="F66" s="16"/>
      <c r="G66" s="134" t="s">
        <v>119</v>
      </c>
      <c r="H66" s="133"/>
      <c r="I66" s="133"/>
      <c r="J66" s="119"/>
      <c r="K66" s="16"/>
    </row>
    <row r="67" spans="1:11">
      <c r="A67" s="87"/>
      <c r="B67" s="28"/>
      <c r="C67" s="28"/>
      <c r="D67" s="28"/>
      <c r="E67" s="30"/>
      <c r="F67" s="16"/>
      <c r="G67" s="117" t="s">
        <v>118</v>
      </c>
      <c r="H67" s="28"/>
      <c r="I67" s="28"/>
      <c r="J67" s="120"/>
      <c r="K67" s="16"/>
    </row>
    <row r="68" spans="1:11" ht="13.5" thickBot="1">
      <c r="A68" s="87"/>
      <c r="B68" s="133" t="s">
        <v>33</v>
      </c>
      <c r="C68" s="133"/>
      <c r="D68" s="133"/>
      <c r="E68" s="89"/>
      <c r="F68" s="16"/>
      <c r="G68" s="133" t="s">
        <v>43</v>
      </c>
      <c r="H68" s="133"/>
      <c r="I68" s="133"/>
      <c r="J68" s="63"/>
      <c r="K68" s="16"/>
    </row>
    <row r="69" spans="1:11" ht="13.5" thickTop="1">
      <c r="A69" s="87"/>
      <c r="B69" s="28"/>
      <c r="C69" s="28"/>
      <c r="D69" s="17"/>
      <c r="E69" s="47" t="str">
        <f>IF(E68="","",IF(E68=44670,"Correct!","Try again!"))</f>
        <v/>
      </c>
      <c r="F69" s="16"/>
      <c r="G69" s="12"/>
      <c r="H69" s="12"/>
      <c r="I69" s="12"/>
      <c r="J69" s="47" t="str">
        <f>IF(J68="","",IF(J68=44670,"Correct!","Try again!"))</f>
        <v/>
      </c>
      <c r="K69" s="12"/>
    </row>
    <row r="71" spans="1:11">
      <c r="A71" s="87"/>
      <c r="B71" s="127" t="s">
        <v>106</v>
      </c>
      <c r="C71" s="127"/>
      <c r="D71" s="127"/>
      <c r="E71" s="127"/>
      <c r="F71" s="127"/>
      <c r="G71" s="127"/>
      <c r="H71" s="16"/>
      <c r="I71" s="4"/>
      <c r="J71" s="4"/>
    </row>
    <row r="72" spans="1:11">
      <c r="A72" s="87"/>
      <c r="B72" s="125" t="s">
        <v>73</v>
      </c>
      <c r="C72" s="125"/>
      <c r="D72" s="125"/>
      <c r="E72" s="125"/>
      <c r="F72" s="125"/>
      <c r="G72" s="125"/>
      <c r="H72" s="12"/>
    </row>
    <row r="73" spans="1:11">
      <c r="A73" s="87"/>
      <c r="B73" s="125" t="s">
        <v>74</v>
      </c>
      <c r="C73" s="125"/>
      <c r="D73" s="125"/>
      <c r="E73" s="125"/>
      <c r="F73" s="125"/>
      <c r="G73" s="125"/>
      <c r="H73" s="12"/>
    </row>
    <row r="74" spans="1:11">
      <c r="A74" s="87"/>
      <c r="B74" s="12"/>
      <c r="C74" s="12"/>
      <c r="D74" s="12"/>
      <c r="E74" s="12"/>
      <c r="F74" s="12"/>
      <c r="G74" s="12"/>
      <c r="H74" s="12"/>
    </row>
    <row r="75" spans="1:11">
      <c r="A75" s="87"/>
      <c r="B75" s="136" t="s">
        <v>107</v>
      </c>
      <c r="C75" s="136"/>
      <c r="D75" s="136"/>
      <c r="E75" s="136"/>
      <c r="F75" s="12"/>
      <c r="G75" s="12"/>
      <c r="H75" s="12"/>
    </row>
    <row r="76" spans="1:11">
      <c r="A76" s="87"/>
      <c r="B76" s="136" t="s">
        <v>75</v>
      </c>
      <c r="C76" s="136"/>
      <c r="D76" s="136"/>
      <c r="E76" s="136"/>
      <c r="F76" s="55"/>
      <c r="G76" s="15"/>
      <c r="H76" s="12"/>
    </row>
    <row r="77" spans="1:11">
      <c r="A77" s="87"/>
      <c r="B77" s="136" t="s">
        <v>76</v>
      </c>
      <c r="C77" s="136"/>
      <c r="D77" s="136"/>
      <c r="E77" s="136"/>
      <c r="F77" s="56"/>
      <c r="G77" s="15"/>
      <c r="H77" s="12"/>
    </row>
    <row r="78" spans="1:11">
      <c r="A78" s="87"/>
      <c r="B78" s="136" t="s">
        <v>77</v>
      </c>
      <c r="C78" s="136"/>
      <c r="D78" s="136"/>
      <c r="E78" s="136"/>
      <c r="F78" s="56"/>
      <c r="G78" s="15"/>
      <c r="H78" s="12"/>
    </row>
    <row r="79" spans="1:11">
      <c r="A79" s="87"/>
      <c r="B79" s="136" t="s">
        <v>78</v>
      </c>
      <c r="C79" s="136"/>
      <c r="D79" s="136"/>
      <c r="E79" s="136"/>
      <c r="F79" s="56"/>
      <c r="G79" s="15"/>
      <c r="H79" s="12"/>
    </row>
    <row r="80" spans="1:11">
      <c r="A80" s="87"/>
      <c r="B80" s="136" t="s">
        <v>79</v>
      </c>
      <c r="C80" s="136"/>
      <c r="D80" s="136"/>
      <c r="E80" s="136"/>
      <c r="F80" s="56"/>
      <c r="G80" s="15"/>
      <c r="H80" s="12"/>
    </row>
    <row r="81" spans="1:8">
      <c r="A81" s="87"/>
      <c r="B81" s="136" t="s">
        <v>80</v>
      </c>
      <c r="C81" s="136"/>
      <c r="D81" s="136"/>
      <c r="E81" s="136"/>
      <c r="F81" s="51"/>
      <c r="G81" s="15"/>
      <c r="H81" s="12"/>
    </row>
    <row r="82" spans="1:8">
      <c r="A82" s="87"/>
      <c r="B82" s="136" t="s">
        <v>81</v>
      </c>
      <c r="C82" s="136"/>
      <c r="D82" s="136"/>
      <c r="E82" s="136"/>
      <c r="F82" s="15"/>
      <c r="G82" s="55"/>
      <c r="H82" s="49" t="str">
        <f>IF(G82="","",IF(G82=6070,"«- Correct!","«- Try again!"))</f>
        <v/>
      </c>
    </row>
    <row r="83" spans="1:8">
      <c r="A83" s="87"/>
      <c r="B83" s="136"/>
      <c r="C83" s="136"/>
      <c r="D83" s="136"/>
      <c r="E83" s="136"/>
      <c r="F83" s="15"/>
      <c r="G83" s="15"/>
      <c r="H83" s="12"/>
    </row>
    <row r="84" spans="1:8">
      <c r="A84" s="87"/>
      <c r="B84" s="136" t="s">
        <v>108</v>
      </c>
      <c r="C84" s="136"/>
      <c r="D84" s="136"/>
      <c r="E84" s="136"/>
      <c r="F84" s="15"/>
      <c r="G84" s="15"/>
      <c r="H84" s="12"/>
    </row>
    <row r="85" spans="1:8">
      <c r="A85" s="87"/>
      <c r="B85" s="136" t="s">
        <v>82</v>
      </c>
      <c r="C85" s="136"/>
      <c r="D85" s="136"/>
      <c r="E85" s="136"/>
      <c r="F85" s="51"/>
      <c r="G85" s="15"/>
      <c r="H85" s="12"/>
    </row>
    <row r="86" spans="1:8">
      <c r="A86" s="87"/>
      <c r="B86" s="136" t="s">
        <v>83</v>
      </c>
      <c r="C86" s="136"/>
      <c r="D86" s="136"/>
      <c r="E86" s="136"/>
      <c r="F86" s="15"/>
      <c r="G86" s="54"/>
      <c r="H86" s="49" t="str">
        <f>IF(G86="","",IF(G86=-1890,"«- Correct!","«- Try again!"))</f>
        <v/>
      </c>
    </row>
    <row r="87" spans="1:8">
      <c r="A87" s="87"/>
      <c r="B87" s="136"/>
      <c r="C87" s="136"/>
      <c r="D87" s="136"/>
      <c r="E87" s="136"/>
      <c r="F87" s="15"/>
      <c r="G87" s="15"/>
      <c r="H87" s="12"/>
    </row>
    <row r="88" spans="1:8">
      <c r="A88" s="87"/>
      <c r="B88" s="136" t="s">
        <v>109</v>
      </c>
      <c r="C88" s="136"/>
      <c r="D88" s="136"/>
      <c r="E88" s="136"/>
      <c r="F88" s="15"/>
      <c r="G88" s="15"/>
      <c r="H88" s="12"/>
    </row>
    <row r="89" spans="1:8">
      <c r="A89" s="87"/>
      <c r="B89" s="136" t="s">
        <v>84</v>
      </c>
      <c r="C89" s="136"/>
      <c r="D89" s="136"/>
      <c r="E89" s="136"/>
      <c r="F89" s="53"/>
      <c r="G89" s="15"/>
      <c r="H89" s="12"/>
    </row>
    <row r="90" spans="1:8">
      <c r="A90" s="87"/>
      <c r="B90" s="136" t="s">
        <v>120</v>
      </c>
      <c r="C90" s="136"/>
      <c r="D90" s="136"/>
      <c r="E90" s="136"/>
      <c r="F90" s="51"/>
      <c r="G90" s="15"/>
      <c r="H90" s="12"/>
    </row>
    <row r="91" spans="1:8">
      <c r="A91" s="87"/>
      <c r="B91" s="136" t="s">
        <v>85</v>
      </c>
      <c r="C91" s="136"/>
      <c r="D91" s="136"/>
      <c r="E91" s="136"/>
      <c r="F91" s="15"/>
      <c r="G91" s="51"/>
      <c r="H91" s="49" t="str">
        <f>IF(G91="","",IF(G91=38600,"«- Correct!","«- Try again!"))</f>
        <v/>
      </c>
    </row>
    <row r="92" spans="1:8">
      <c r="A92" s="87"/>
      <c r="B92" s="136"/>
      <c r="C92" s="136"/>
      <c r="D92" s="136"/>
      <c r="E92" s="136"/>
      <c r="F92" s="15"/>
      <c r="G92" s="15"/>
      <c r="H92" s="12"/>
    </row>
    <row r="93" spans="1:8">
      <c r="A93" s="87"/>
      <c r="B93" s="136" t="s">
        <v>86</v>
      </c>
      <c r="C93" s="136"/>
      <c r="D93" s="136"/>
      <c r="E93" s="136"/>
      <c r="F93" s="15"/>
      <c r="G93" s="50"/>
      <c r="H93" s="12"/>
    </row>
    <row r="94" spans="1:8">
      <c r="A94" s="87"/>
      <c r="B94" s="136" t="s">
        <v>87</v>
      </c>
      <c r="C94" s="136"/>
      <c r="D94" s="136"/>
      <c r="E94" s="136"/>
      <c r="F94" s="15"/>
      <c r="G94" s="51"/>
      <c r="H94" s="12"/>
    </row>
    <row r="95" spans="1:8" ht="13.5" thickBot="1">
      <c r="A95" s="87"/>
      <c r="B95" s="136" t="s">
        <v>88</v>
      </c>
      <c r="C95" s="136"/>
      <c r="D95" s="136"/>
      <c r="E95" s="136"/>
      <c r="F95" s="15"/>
      <c r="G95" s="52"/>
      <c r="H95" s="12"/>
    </row>
    <row r="96" spans="1:8" ht="13.5" thickTop="1">
      <c r="A96" s="87"/>
      <c r="B96" s="12"/>
      <c r="C96" s="12"/>
      <c r="D96" s="12"/>
      <c r="E96" s="12"/>
      <c r="F96" s="12"/>
      <c r="G96" s="47" t="str">
        <f>IF(G95="","",IF(G95=42780,"Correct!","Try again!"))</f>
        <v/>
      </c>
      <c r="H96" s="12"/>
    </row>
  </sheetData>
  <sheetProtection password="C690" sheet="1" objects="1" scenarios="1" selectLockedCells="1"/>
  <mergeCells count="62">
    <mergeCell ref="B94:E94"/>
    <mergeCell ref="B95:E95"/>
    <mergeCell ref="B87:E87"/>
    <mergeCell ref="B88:E88"/>
    <mergeCell ref="B89:E89"/>
    <mergeCell ref="B90:E90"/>
    <mergeCell ref="B91:E91"/>
    <mergeCell ref="B92:E92"/>
    <mergeCell ref="B82:E82"/>
    <mergeCell ref="B83:E83"/>
    <mergeCell ref="B84:E84"/>
    <mergeCell ref="B85:E85"/>
    <mergeCell ref="B86:E86"/>
    <mergeCell ref="B93:E93"/>
    <mergeCell ref="B76:E76"/>
    <mergeCell ref="B77:E77"/>
    <mergeCell ref="B78:E78"/>
    <mergeCell ref="B79:E79"/>
    <mergeCell ref="B80:E80"/>
    <mergeCell ref="B81:E81"/>
    <mergeCell ref="B66:D66"/>
    <mergeCell ref="B68:D68"/>
    <mergeCell ref="G63:I63"/>
    <mergeCell ref="G66:I66"/>
    <mergeCell ref="G68:I68"/>
    <mergeCell ref="B75:E75"/>
    <mergeCell ref="B55:E55"/>
    <mergeCell ref="B60:J60"/>
    <mergeCell ref="B59:J59"/>
    <mergeCell ref="B58:J58"/>
    <mergeCell ref="B64:D64"/>
    <mergeCell ref="B65:D65"/>
    <mergeCell ref="B40:D40"/>
    <mergeCell ref="B42:D42"/>
    <mergeCell ref="B63:D63"/>
    <mergeCell ref="B43:D43"/>
    <mergeCell ref="B44:D44"/>
    <mergeCell ref="B41:D41"/>
    <mergeCell ref="B51:E51"/>
    <mergeCell ref="B52:E52"/>
    <mergeCell ref="B53:E53"/>
    <mergeCell ref="B54:E54"/>
    <mergeCell ref="C2:D2"/>
    <mergeCell ref="C1:D1"/>
    <mergeCell ref="C8:E8"/>
    <mergeCell ref="B32:F32"/>
    <mergeCell ref="B31:F31"/>
    <mergeCell ref="B49:F49"/>
    <mergeCell ref="B48:F48"/>
    <mergeCell ref="B34:D34"/>
    <mergeCell ref="B37:D37"/>
    <mergeCell ref="B38:D38"/>
    <mergeCell ref="B73:G73"/>
    <mergeCell ref="B72:G72"/>
    <mergeCell ref="C3:D3"/>
    <mergeCell ref="B71:G71"/>
    <mergeCell ref="B5:J5"/>
    <mergeCell ref="B30:F30"/>
    <mergeCell ref="B47:F47"/>
    <mergeCell ref="B35:D35"/>
    <mergeCell ref="B36:D36"/>
    <mergeCell ref="B39:D39"/>
  </mergeCells>
  <phoneticPr fontId="0" type="noConversion"/>
  <printOptions horizontalCentered="1"/>
  <pageMargins left="0.3" right="0.3" top="0.52" bottom="0.51" header="0.5" footer="0.5"/>
  <pageSetup scale="85" orientation="portrait" horizontalDpi="300" verticalDpi="300" r:id="rId1"/>
  <headerFooter alignWithMargins="0"/>
  <rowBreaks count="1" manualBreakCount="1">
    <brk id="57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30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36" width="12.7109375" customWidth="1"/>
  </cols>
  <sheetData>
    <row r="1" spans="1:8">
      <c r="A1" s="137" t="s">
        <v>102</v>
      </c>
      <c r="B1" s="137"/>
      <c r="C1" s="137"/>
      <c r="D1" s="114"/>
      <c r="E1" s="114"/>
      <c r="F1" s="114"/>
      <c r="G1" s="6"/>
    </row>
    <row r="2" spans="1:8">
      <c r="B2" s="6"/>
      <c r="C2" s="6"/>
      <c r="D2" s="6"/>
      <c r="E2" s="6"/>
      <c r="F2" s="6"/>
      <c r="G2" s="6"/>
    </row>
    <row r="3" spans="1:8">
      <c r="A3" s="87"/>
      <c r="B3" s="127" t="s">
        <v>104</v>
      </c>
      <c r="C3" s="127"/>
      <c r="D3" s="127"/>
      <c r="E3" s="127"/>
      <c r="F3" s="127"/>
      <c r="G3" s="127"/>
      <c r="H3" s="12"/>
    </row>
    <row r="4" spans="1:8">
      <c r="A4" s="87"/>
      <c r="B4" s="132" t="s">
        <v>1</v>
      </c>
      <c r="C4" s="132"/>
      <c r="D4" s="132"/>
      <c r="E4" s="132"/>
      <c r="F4" s="132"/>
      <c r="G4" s="132"/>
      <c r="H4" s="12"/>
    </row>
    <row r="5" spans="1:8">
      <c r="A5" s="87"/>
      <c r="B5" s="10"/>
      <c r="C5" s="9"/>
      <c r="D5" s="9"/>
      <c r="E5" s="9"/>
      <c r="F5" s="9"/>
      <c r="G5" s="9"/>
      <c r="H5" s="12"/>
    </row>
    <row r="6" spans="1:8">
      <c r="A6" s="87"/>
      <c r="B6" s="11" t="s">
        <v>47</v>
      </c>
      <c r="C6" s="11"/>
      <c r="D6" s="11"/>
      <c r="E6" s="11"/>
      <c r="F6" s="11"/>
      <c r="G6" s="11"/>
      <c r="H6" s="12"/>
    </row>
    <row r="7" spans="1:8">
      <c r="A7" s="87"/>
      <c r="B7" s="12">
        <v>1</v>
      </c>
      <c r="C7" s="11" t="s">
        <v>99</v>
      </c>
      <c r="D7" s="11"/>
      <c r="E7" s="11"/>
      <c r="F7" s="11"/>
      <c r="G7" s="85">
        <v>40000</v>
      </c>
      <c r="H7" s="12"/>
    </row>
    <row r="8" spans="1:8">
      <c r="A8" s="87"/>
      <c r="B8" s="12">
        <v>1</v>
      </c>
      <c r="C8" s="11" t="s">
        <v>48</v>
      </c>
      <c r="D8" s="11"/>
      <c r="E8" s="11"/>
      <c r="F8" s="11"/>
      <c r="G8" s="84">
        <v>2200</v>
      </c>
      <c r="H8" s="12"/>
    </row>
    <row r="9" spans="1:8">
      <c r="A9" s="87"/>
      <c r="B9" s="12">
        <v>3</v>
      </c>
      <c r="C9" s="11" t="s">
        <v>13</v>
      </c>
      <c r="D9" s="11"/>
      <c r="E9" s="11"/>
      <c r="F9" s="11"/>
      <c r="G9" s="84">
        <v>1890</v>
      </c>
      <c r="H9" s="12"/>
    </row>
    <row r="10" spans="1:8">
      <c r="A10" s="87"/>
      <c r="B10" s="12">
        <v>5</v>
      </c>
      <c r="C10" s="11" t="s">
        <v>49</v>
      </c>
      <c r="D10" s="11"/>
      <c r="E10" s="11"/>
      <c r="F10" s="11"/>
      <c r="G10" s="84">
        <v>750</v>
      </c>
      <c r="H10" s="12"/>
    </row>
    <row r="11" spans="1:8">
      <c r="A11" s="87"/>
      <c r="B11" s="12">
        <v>8</v>
      </c>
      <c r="C11" s="11" t="s">
        <v>50</v>
      </c>
      <c r="D11" s="11"/>
      <c r="E11" s="11"/>
      <c r="F11" s="11"/>
      <c r="G11" s="84">
        <v>5400</v>
      </c>
      <c r="H11" s="12"/>
    </row>
    <row r="12" spans="1:8">
      <c r="A12" s="87"/>
      <c r="B12" s="12">
        <v>12</v>
      </c>
      <c r="C12" s="11" t="s">
        <v>51</v>
      </c>
      <c r="D12" s="11"/>
      <c r="E12" s="11"/>
      <c r="F12" s="11"/>
      <c r="G12" s="84">
        <v>2500</v>
      </c>
      <c r="H12" s="12"/>
    </row>
    <row r="13" spans="1:8">
      <c r="A13" s="87"/>
      <c r="B13" s="12">
        <v>15</v>
      </c>
      <c r="C13" s="11" t="s">
        <v>52</v>
      </c>
      <c r="D13" s="11"/>
      <c r="E13" s="11"/>
      <c r="F13" s="11"/>
      <c r="G13" s="84">
        <v>750</v>
      </c>
      <c r="H13" s="12"/>
    </row>
    <row r="14" spans="1:8">
      <c r="A14" s="87"/>
      <c r="B14" s="12">
        <v>20</v>
      </c>
      <c r="C14" s="11" t="s">
        <v>53</v>
      </c>
      <c r="D14" s="11"/>
      <c r="E14" s="11"/>
      <c r="F14" s="11"/>
      <c r="G14" s="84">
        <v>2500</v>
      </c>
      <c r="H14" s="12"/>
    </row>
    <row r="15" spans="1:8">
      <c r="A15" s="87"/>
      <c r="B15" s="12">
        <v>22</v>
      </c>
      <c r="C15" s="11" t="s">
        <v>51</v>
      </c>
      <c r="D15" s="11"/>
      <c r="E15" s="11"/>
      <c r="F15" s="11"/>
      <c r="G15" s="84">
        <v>3200</v>
      </c>
      <c r="H15" s="12"/>
    </row>
    <row r="16" spans="1:8">
      <c r="A16" s="87"/>
      <c r="B16" s="12">
        <v>25</v>
      </c>
      <c r="C16" s="11" t="s">
        <v>54</v>
      </c>
      <c r="D16" s="11"/>
      <c r="E16" s="11"/>
      <c r="F16" s="11"/>
      <c r="G16" s="84">
        <v>3200</v>
      </c>
      <c r="H16" s="12"/>
    </row>
    <row r="17" spans="1:8">
      <c r="A17" s="87"/>
      <c r="B17" s="12">
        <v>26</v>
      </c>
      <c r="C17" s="11" t="s">
        <v>55</v>
      </c>
      <c r="D17" s="11"/>
      <c r="E17" s="11"/>
      <c r="F17" s="11"/>
      <c r="G17" s="84">
        <v>1890</v>
      </c>
      <c r="H17" s="12"/>
    </row>
    <row r="18" spans="1:8">
      <c r="A18" s="87"/>
      <c r="B18" s="12">
        <v>27</v>
      </c>
      <c r="C18" s="11" t="s">
        <v>56</v>
      </c>
      <c r="D18" s="11"/>
      <c r="E18" s="11"/>
      <c r="F18" s="11"/>
      <c r="G18" s="84">
        <v>80</v>
      </c>
      <c r="H18" s="12"/>
    </row>
    <row r="19" spans="1:8">
      <c r="A19" s="87"/>
      <c r="B19" s="12">
        <v>28</v>
      </c>
      <c r="C19" s="11" t="s">
        <v>57</v>
      </c>
      <c r="D19" s="11"/>
      <c r="E19" s="11"/>
      <c r="F19" s="11"/>
      <c r="G19" s="84">
        <v>750</v>
      </c>
      <c r="H19" s="12"/>
    </row>
    <row r="20" spans="1:8">
      <c r="A20" s="87"/>
      <c r="B20" s="12">
        <v>30</v>
      </c>
      <c r="C20" s="11" t="s">
        <v>58</v>
      </c>
      <c r="D20" s="11"/>
      <c r="E20" s="11"/>
      <c r="F20" s="11"/>
      <c r="G20" s="84">
        <v>300</v>
      </c>
      <c r="H20" s="12"/>
    </row>
    <row r="21" spans="1:8">
      <c r="A21" s="87"/>
      <c r="B21" s="12">
        <v>30</v>
      </c>
      <c r="C21" s="11" t="s">
        <v>59</v>
      </c>
      <c r="D21" s="11"/>
      <c r="E21" s="11"/>
      <c r="F21" s="11"/>
      <c r="G21" s="84">
        <v>280</v>
      </c>
      <c r="H21" s="12"/>
    </row>
    <row r="22" spans="1:8">
      <c r="A22" s="87"/>
      <c r="B22" s="12">
        <v>31</v>
      </c>
      <c r="C22" s="11" t="s">
        <v>60</v>
      </c>
      <c r="D22" s="11"/>
      <c r="E22" s="11"/>
      <c r="F22" s="11"/>
      <c r="G22" s="84">
        <v>1400</v>
      </c>
      <c r="H22" s="12"/>
    </row>
    <row r="23" spans="1:8">
      <c r="A23" s="87"/>
      <c r="B23" s="12"/>
      <c r="C23" s="11"/>
      <c r="D23" s="11"/>
      <c r="E23" s="11"/>
      <c r="F23" s="11"/>
      <c r="G23" s="13"/>
      <c r="H23" s="12"/>
    </row>
    <row r="24" spans="1:8">
      <c r="A24" s="87"/>
      <c r="B24" s="11" t="s">
        <v>61</v>
      </c>
      <c r="C24" s="11"/>
      <c r="D24" s="11"/>
      <c r="E24" s="11"/>
      <c r="F24" s="11"/>
      <c r="G24" s="12"/>
      <c r="H24" s="12"/>
    </row>
    <row r="25" spans="1:8">
      <c r="A25" s="87"/>
      <c r="B25" s="14" t="s">
        <v>62</v>
      </c>
      <c r="C25" s="12"/>
      <c r="D25" s="12"/>
      <c r="E25" s="12"/>
      <c r="F25" s="12"/>
      <c r="G25" s="13"/>
      <c r="H25" s="12"/>
    </row>
    <row r="26" spans="1:8">
      <c r="A26" s="87"/>
      <c r="B26" s="12"/>
      <c r="C26" s="12" t="s">
        <v>15</v>
      </c>
      <c r="D26" s="12"/>
      <c r="E26" s="12"/>
      <c r="F26" s="12"/>
      <c r="G26" s="82">
        <v>42780</v>
      </c>
      <c r="H26" s="12"/>
    </row>
    <row r="27" spans="1:8">
      <c r="A27" s="87"/>
      <c r="B27" s="12"/>
      <c r="C27" s="12" t="s">
        <v>63</v>
      </c>
      <c r="D27" s="12"/>
      <c r="E27" s="12"/>
      <c r="F27" s="12"/>
      <c r="G27" s="83">
        <v>5110</v>
      </c>
      <c r="H27" s="12"/>
    </row>
    <row r="28" spans="1:8">
      <c r="A28" s="87"/>
      <c r="B28" s="14" t="s">
        <v>64</v>
      </c>
      <c r="C28" s="12" t="s">
        <v>24</v>
      </c>
      <c r="D28" s="12"/>
      <c r="E28" s="12"/>
      <c r="F28" s="12"/>
      <c r="G28" s="82">
        <v>5990</v>
      </c>
      <c r="H28" s="12"/>
    </row>
    <row r="29" spans="1:8">
      <c r="A29" s="87"/>
      <c r="B29" s="12"/>
      <c r="C29" s="12" t="s">
        <v>33</v>
      </c>
      <c r="D29" s="12"/>
      <c r="E29" s="12"/>
      <c r="F29" s="12"/>
      <c r="G29" s="83">
        <v>44670</v>
      </c>
      <c r="H29" s="12"/>
    </row>
    <row r="30" spans="1:8">
      <c r="A30" s="87"/>
      <c r="B30" s="12"/>
      <c r="C30" s="12"/>
      <c r="D30" s="12"/>
      <c r="E30" s="12"/>
      <c r="F30" s="12"/>
      <c r="G30" s="12"/>
      <c r="H30" s="12"/>
    </row>
  </sheetData>
  <sheetProtection password="C690" sheet="1" objects="1" scenarios="1" selectLockedCells="1" selectUnlockedCells="1"/>
  <mergeCells count="3">
    <mergeCell ref="B3:G3"/>
    <mergeCell ref="B4:G4"/>
    <mergeCell ref="A1:C1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  <ignoredErrors>
    <ignoredError sqref="B2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autoPageBreaks="0"/>
  </sheetPr>
  <dimension ref="A1:M122"/>
  <sheetViews>
    <sheetView showGridLines="0" zoomScaleNormal="100" workbookViewId="0">
      <selection activeCell="C1" sqref="C1:D1"/>
    </sheetView>
  </sheetViews>
  <sheetFormatPr defaultRowHeight="12.75"/>
  <cols>
    <col min="1" max="1" width="2.7109375" style="4" customWidth="1"/>
    <col min="2" max="12" width="12.7109375" style="4" customWidth="1"/>
    <col min="13" max="13" width="2.7109375" style="4" customWidth="1"/>
    <col min="14" max="25" width="12.7109375" style="4" customWidth="1"/>
    <col min="26" max="16384" width="9.140625" style="4"/>
  </cols>
  <sheetData>
    <row r="1" spans="1:13">
      <c r="B1" s="1" t="s">
        <v>0</v>
      </c>
      <c r="C1" s="130"/>
      <c r="D1" s="130"/>
    </row>
    <row r="2" spans="1:13">
      <c r="B2" s="1" t="s">
        <v>2</v>
      </c>
      <c r="C2" s="130"/>
      <c r="D2" s="130"/>
    </row>
    <row r="3" spans="1:13">
      <c r="B3" s="5"/>
      <c r="C3" s="126" t="s">
        <v>45</v>
      </c>
      <c r="D3" s="126"/>
      <c r="G3" s="2"/>
    </row>
    <row r="4" spans="1:13">
      <c r="C4" s="5"/>
      <c r="D4" s="5"/>
      <c r="E4" s="2"/>
      <c r="F4" s="3"/>
      <c r="G4"/>
      <c r="H4"/>
      <c r="I4"/>
      <c r="J4"/>
    </row>
    <row r="5" spans="1:13">
      <c r="A5" s="87"/>
      <c r="B5" s="36"/>
      <c r="C5" s="139" t="s">
        <v>110</v>
      </c>
      <c r="D5" s="139"/>
      <c r="E5" s="139"/>
      <c r="F5" s="139"/>
      <c r="G5" s="139"/>
      <c r="H5" s="139"/>
      <c r="I5" s="139"/>
      <c r="J5" s="139"/>
      <c r="K5" s="139"/>
      <c r="L5" s="139"/>
      <c r="M5" s="16"/>
    </row>
    <row r="6" spans="1:13">
      <c r="A6" s="87"/>
      <c r="B6" s="36"/>
      <c r="C6" s="37" t="s">
        <v>6</v>
      </c>
      <c r="D6" s="38"/>
      <c r="E6" s="38"/>
      <c r="F6" s="38"/>
      <c r="G6" s="39" t="s">
        <v>7</v>
      </c>
      <c r="H6" s="40" t="s">
        <v>34</v>
      </c>
      <c r="I6" s="41" t="s">
        <v>95</v>
      </c>
      <c r="J6" s="41"/>
      <c r="K6" s="38"/>
      <c r="L6" s="42"/>
      <c r="M6" s="16"/>
    </row>
    <row r="7" spans="1:13">
      <c r="A7" s="87"/>
      <c r="B7" s="36"/>
      <c r="C7" s="43"/>
      <c r="D7" s="44" t="s">
        <v>10</v>
      </c>
      <c r="E7" s="44" t="s">
        <v>11</v>
      </c>
      <c r="F7" s="44" t="s">
        <v>11</v>
      </c>
      <c r="G7" s="44" t="s">
        <v>12</v>
      </c>
      <c r="H7" s="44" t="s">
        <v>10</v>
      </c>
      <c r="I7" s="44" t="s">
        <v>113</v>
      </c>
      <c r="J7" s="44"/>
      <c r="K7" s="36"/>
      <c r="L7" s="36"/>
      <c r="M7" s="16"/>
    </row>
    <row r="8" spans="1:13">
      <c r="A8" s="87"/>
      <c r="B8" s="44" t="s">
        <v>14</v>
      </c>
      <c r="C8" s="45" t="s">
        <v>15</v>
      </c>
      <c r="D8" s="45" t="s">
        <v>37</v>
      </c>
      <c r="E8" s="45" t="s">
        <v>16</v>
      </c>
      <c r="F8" s="45" t="s">
        <v>94</v>
      </c>
      <c r="G8" s="45" t="s">
        <v>94</v>
      </c>
      <c r="H8" s="45" t="s">
        <v>17</v>
      </c>
      <c r="I8" s="45" t="s">
        <v>114</v>
      </c>
      <c r="J8" s="45" t="s">
        <v>115</v>
      </c>
      <c r="K8" s="45" t="s">
        <v>65</v>
      </c>
      <c r="L8" s="45" t="s">
        <v>63</v>
      </c>
      <c r="M8" s="16"/>
    </row>
    <row r="9" spans="1:13">
      <c r="A9" s="87"/>
      <c r="B9" s="46" t="s">
        <v>40</v>
      </c>
      <c r="C9" s="101"/>
      <c r="D9" s="93"/>
      <c r="E9" s="92"/>
      <c r="F9" s="93"/>
      <c r="G9" s="92"/>
      <c r="H9" s="93"/>
      <c r="I9" s="101"/>
      <c r="J9" s="93"/>
      <c r="K9" s="93"/>
      <c r="L9" s="92"/>
      <c r="M9" s="16"/>
    </row>
    <row r="10" spans="1:13">
      <c r="A10" s="87"/>
      <c r="B10" s="46">
        <v>2</v>
      </c>
      <c r="C10" s="94"/>
      <c r="D10" s="95"/>
      <c r="E10" s="94"/>
      <c r="F10" s="95"/>
      <c r="G10" s="94"/>
      <c r="H10" s="95"/>
      <c r="I10" s="94"/>
      <c r="J10" s="95"/>
      <c r="K10" s="95"/>
      <c r="L10" s="104"/>
      <c r="M10" s="16"/>
    </row>
    <row r="11" spans="1:13">
      <c r="A11" s="87"/>
      <c r="B11" s="46" t="s">
        <v>89</v>
      </c>
      <c r="C11" s="96">
        <f>C9+C10</f>
        <v>0</v>
      </c>
      <c r="D11" s="96"/>
      <c r="E11" s="96"/>
      <c r="F11" s="96"/>
      <c r="G11" s="96"/>
      <c r="H11" s="96"/>
      <c r="I11" s="96">
        <f>I9+I10</f>
        <v>0</v>
      </c>
      <c r="J11" s="96">
        <f>J9+J10</f>
        <v>0</v>
      </c>
      <c r="K11" s="96">
        <f>K9+K10</f>
        <v>0</v>
      </c>
      <c r="L11" s="96">
        <f>L9+L10</f>
        <v>0</v>
      </c>
      <c r="M11" s="16"/>
    </row>
    <row r="12" spans="1:13">
      <c r="A12" s="87"/>
      <c r="B12" s="46">
        <v>3</v>
      </c>
      <c r="C12" s="97"/>
      <c r="D12" s="98"/>
      <c r="E12" s="98"/>
      <c r="F12" s="97"/>
      <c r="G12" s="102"/>
      <c r="H12" s="103"/>
      <c r="I12" s="98"/>
      <c r="J12" s="97"/>
      <c r="K12" s="98"/>
      <c r="L12" s="97"/>
      <c r="M12" s="16"/>
    </row>
    <row r="13" spans="1:13">
      <c r="A13" s="87"/>
      <c r="B13" s="46" t="s">
        <v>89</v>
      </c>
      <c r="C13" s="96">
        <f>C11+C12</f>
        <v>0</v>
      </c>
      <c r="D13" s="96"/>
      <c r="E13" s="96"/>
      <c r="F13" s="96"/>
      <c r="G13" s="96">
        <f t="shared" ref="G13:L13" si="0">G11+G12</f>
        <v>0</v>
      </c>
      <c r="H13" s="96">
        <f t="shared" si="0"/>
        <v>0</v>
      </c>
      <c r="I13" s="96">
        <f t="shared" si="0"/>
        <v>0</v>
      </c>
      <c r="J13" s="96">
        <f t="shared" si="0"/>
        <v>0</v>
      </c>
      <c r="K13" s="96">
        <f t="shared" si="0"/>
        <v>0</v>
      </c>
      <c r="L13" s="96">
        <f t="shared" si="0"/>
        <v>0</v>
      </c>
      <c r="M13" s="16"/>
    </row>
    <row r="14" spans="1:13">
      <c r="A14" s="87"/>
      <c r="B14" s="46">
        <v>5</v>
      </c>
      <c r="C14" s="97"/>
      <c r="D14" s="98"/>
      <c r="E14" s="102"/>
      <c r="F14" s="97"/>
      <c r="G14" s="99"/>
      <c r="H14" s="100"/>
      <c r="I14" s="98"/>
      <c r="J14" s="97"/>
      <c r="K14" s="98"/>
      <c r="L14" s="97"/>
      <c r="M14" s="16"/>
    </row>
    <row r="15" spans="1:13">
      <c r="A15" s="87"/>
      <c r="B15" s="46" t="s">
        <v>89</v>
      </c>
      <c r="C15" s="96">
        <f>C13+C14</f>
        <v>0</v>
      </c>
      <c r="D15" s="96"/>
      <c r="E15" s="96">
        <f>E13+E14</f>
        <v>0</v>
      </c>
      <c r="F15" s="96"/>
      <c r="G15" s="96">
        <f t="shared" ref="G15:L15" si="1">G13+G14</f>
        <v>0</v>
      </c>
      <c r="H15" s="96">
        <f t="shared" si="1"/>
        <v>0</v>
      </c>
      <c r="I15" s="96">
        <f t="shared" si="1"/>
        <v>0</v>
      </c>
      <c r="J15" s="96">
        <f t="shared" si="1"/>
        <v>0</v>
      </c>
      <c r="K15" s="96">
        <f t="shared" si="1"/>
        <v>0</v>
      </c>
      <c r="L15" s="96">
        <f t="shared" si="1"/>
        <v>0</v>
      </c>
      <c r="M15" s="16"/>
    </row>
    <row r="16" spans="1:13">
      <c r="A16" s="87"/>
      <c r="B16" s="46">
        <v>6</v>
      </c>
      <c r="C16" s="97"/>
      <c r="D16" s="98"/>
      <c r="E16" s="98"/>
      <c r="F16" s="97"/>
      <c r="G16" s="99"/>
      <c r="H16" s="100"/>
      <c r="I16" s="98"/>
      <c r="J16" s="97"/>
      <c r="K16" s="102"/>
      <c r="L16" s="97"/>
      <c r="M16" s="16"/>
    </row>
    <row r="17" spans="1:13">
      <c r="A17" s="87"/>
      <c r="B17" s="46" t="s">
        <v>89</v>
      </c>
      <c r="C17" s="96">
        <f>C15+C16</f>
        <v>0</v>
      </c>
      <c r="D17" s="96"/>
      <c r="E17" s="96">
        <f>E15+E16</f>
        <v>0</v>
      </c>
      <c r="F17" s="96"/>
      <c r="G17" s="96">
        <f t="shared" ref="G17:L17" si="2">G15+G16</f>
        <v>0</v>
      </c>
      <c r="H17" s="96">
        <f t="shared" si="2"/>
        <v>0</v>
      </c>
      <c r="I17" s="96">
        <f t="shared" si="2"/>
        <v>0</v>
      </c>
      <c r="J17" s="96">
        <f t="shared" si="2"/>
        <v>0</v>
      </c>
      <c r="K17" s="96">
        <f t="shared" si="2"/>
        <v>0</v>
      </c>
      <c r="L17" s="96">
        <f t="shared" si="2"/>
        <v>0</v>
      </c>
      <c r="M17" s="16"/>
    </row>
    <row r="18" spans="1:13">
      <c r="A18" s="87"/>
      <c r="B18" s="46">
        <v>8</v>
      </c>
      <c r="C18" s="97"/>
      <c r="D18" s="98"/>
      <c r="E18" s="98"/>
      <c r="F18" s="105"/>
      <c r="G18" s="99"/>
      <c r="H18" s="100"/>
      <c r="I18" s="98"/>
      <c r="J18" s="97"/>
      <c r="K18" s="98"/>
      <c r="L18" s="97"/>
      <c r="M18" s="16"/>
    </row>
    <row r="19" spans="1:13">
      <c r="A19" s="87"/>
      <c r="B19" s="46" t="s">
        <v>89</v>
      </c>
      <c r="C19" s="96">
        <f>C17+C18</f>
        <v>0</v>
      </c>
      <c r="D19" s="96"/>
      <c r="E19" s="96">
        <f t="shared" ref="E19:L19" si="3">E17+E18</f>
        <v>0</v>
      </c>
      <c r="F19" s="96">
        <f t="shared" si="3"/>
        <v>0</v>
      </c>
      <c r="G19" s="96">
        <f t="shared" si="3"/>
        <v>0</v>
      </c>
      <c r="H19" s="96">
        <f t="shared" si="3"/>
        <v>0</v>
      </c>
      <c r="I19" s="96">
        <f t="shared" si="3"/>
        <v>0</v>
      </c>
      <c r="J19" s="96">
        <f t="shared" si="3"/>
        <v>0</v>
      </c>
      <c r="K19" s="96">
        <f t="shared" si="3"/>
        <v>0</v>
      </c>
      <c r="L19" s="96">
        <f t="shared" si="3"/>
        <v>0</v>
      </c>
      <c r="M19" s="16"/>
    </row>
    <row r="20" spans="1:13">
      <c r="A20" s="87"/>
      <c r="B20" s="46">
        <v>15</v>
      </c>
      <c r="C20" s="97"/>
      <c r="D20" s="102"/>
      <c r="E20" s="98"/>
      <c r="F20" s="97"/>
      <c r="G20" s="99"/>
      <c r="H20" s="100"/>
      <c r="I20" s="98"/>
      <c r="J20" s="97"/>
      <c r="K20" s="98"/>
      <c r="L20" s="97"/>
      <c r="M20" s="16"/>
    </row>
    <row r="21" spans="1:13">
      <c r="A21" s="87"/>
      <c r="B21" s="46" t="s">
        <v>89</v>
      </c>
      <c r="C21" s="96">
        <f t="shared" ref="C21:I21" si="4">C19+C20</f>
        <v>0</v>
      </c>
      <c r="D21" s="96">
        <f t="shared" si="4"/>
        <v>0</v>
      </c>
      <c r="E21" s="96">
        <f t="shared" si="4"/>
        <v>0</v>
      </c>
      <c r="F21" s="96">
        <f t="shared" si="4"/>
        <v>0</v>
      </c>
      <c r="G21" s="96">
        <f t="shared" si="4"/>
        <v>0</v>
      </c>
      <c r="H21" s="96">
        <f t="shared" si="4"/>
        <v>0</v>
      </c>
      <c r="I21" s="96">
        <f t="shared" si="4"/>
        <v>0</v>
      </c>
      <c r="J21" s="96">
        <f>J19+J20</f>
        <v>0</v>
      </c>
      <c r="K21" s="96">
        <f>K19+K20</f>
        <v>0</v>
      </c>
      <c r="L21" s="96">
        <f>L19+L20</f>
        <v>0</v>
      </c>
      <c r="M21" s="16"/>
    </row>
    <row r="22" spans="1:13">
      <c r="A22" s="87"/>
      <c r="B22" s="46">
        <v>18</v>
      </c>
      <c r="C22" s="97"/>
      <c r="D22" s="98"/>
      <c r="E22" s="98"/>
      <c r="F22" s="97"/>
      <c r="G22" s="99"/>
      <c r="H22" s="97"/>
      <c r="I22" s="98"/>
      <c r="J22" s="97"/>
      <c r="K22" s="98"/>
      <c r="L22" s="97"/>
      <c r="M22" s="16"/>
    </row>
    <row r="23" spans="1:13">
      <c r="A23" s="87"/>
      <c r="B23" s="46" t="s">
        <v>89</v>
      </c>
      <c r="C23" s="96">
        <f t="shared" ref="C23:I23" si="5">C21+C22</f>
        <v>0</v>
      </c>
      <c r="D23" s="96">
        <f t="shared" si="5"/>
        <v>0</v>
      </c>
      <c r="E23" s="96">
        <f t="shared" si="5"/>
        <v>0</v>
      </c>
      <c r="F23" s="96">
        <f t="shared" si="5"/>
        <v>0</v>
      </c>
      <c r="G23" s="96">
        <f t="shared" si="5"/>
        <v>0</v>
      </c>
      <c r="H23" s="96">
        <f t="shared" si="5"/>
        <v>0</v>
      </c>
      <c r="I23" s="96">
        <f t="shared" si="5"/>
        <v>0</v>
      </c>
      <c r="J23" s="96">
        <f>J21+J22</f>
        <v>0</v>
      </c>
      <c r="K23" s="96">
        <f>K21+K22</f>
        <v>0</v>
      </c>
      <c r="L23" s="96">
        <f>L21+L22</f>
        <v>0</v>
      </c>
      <c r="M23" s="16"/>
    </row>
    <row r="24" spans="1:13">
      <c r="A24" s="87"/>
      <c r="B24" s="46">
        <v>20</v>
      </c>
      <c r="C24" s="97"/>
      <c r="D24" s="98"/>
      <c r="E24" s="98"/>
      <c r="F24" s="97"/>
      <c r="G24" s="99"/>
      <c r="H24" s="97"/>
      <c r="I24" s="98"/>
      <c r="J24" s="97"/>
      <c r="K24" s="98"/>
      <c r="L24" s="97"/>
      <c r="M24" s="16"/>
    </row>
    <row r="25" spans="1:13">
      <c r="A25" s="87"/>
      <c r="B25" s="46" t="s">
        <v>89</v>
      </c>
      <c r="C25" s="96">
        <f t="shared" ref="C25:I25" si="6">C23+C24</f>
        <v>0</v>
      </c>
      <c r="D25" s="96">
        <f t="shared" si="6"/>
        <v>0</v>
      </c>
      <c r="E25" s="96">
        <f t="shared" si="6"/>
        <v>0</v>
      </c>
      <c r="F25" s="96">
        <f t="shared" si="6"/>
        <v>0</v>
      </c>
      <c r="G25" s="96">
        <f t="shared" si="6"/>
        <v>0</v>
      </c>
      <c r="H25" s="96">
        <f t="shared" si="6"/>
        <v>0</v>
      </c>
      <c r="I25" s="96">
        <f t="shared" si="6"/>
        <v>0</v>
      </c>
      <c r="J25" s="96">
        <f>J23+J24</f>
        <v>0</v>
      </c>
      <c r="K25" s="96">
        <f>K23+K24</f>
        <v>0</v>
      </c>
      <c r="L25" s="96">
        <f>L23+L24</f>
        <v>0</v>
      </c>
      <c r="M25" s="16"/>
    </row>
    <row r="26" spans="1:13">
      <c r="A26" s="87"/>
      <c r="B26" s="46">
        <v>24</v>
      </c>
      <c r="C26" s="97"/>
      <c r="D26" s="98"/>
      <c r="E26" s="98"/>
      <c r="F26" s="97"/>
      <c r="G26" s="99"/>
      <c r="H26" s="100"/>
      <c r="I26" s="98"/>
      <c r="J26" s="97"/>
      <c r="K26" s="98"/>
      <c r="L26" s="97"/>
      <c r="M26" s="16"/>
    </row>
    <row r="27" spans="1:13">
      <c r="A27" s="87"/>
      <c r="B27" s="46" t="s">
        <v>89</v>
      </c>
      <c r="C27" s="96">
        <f t="shared" ref="C27:I27" si="7">C25+C26</f>
        <v>0</v>
      </c>
      <c r="D27" s="96">
        <f t="shared" si="7"/>
        <v>0</v>
      </c>
      <c r="E27" s="96">
        <f t="shared" si="7"/>
        <v>0</v>
      </c>
      <c r="F27" s="96">
        <f t="shared" si="7"/>
        <v>0</v>
      </c>
      <c r="G27" s="96">
        <f t="shared" si="7"/>
        <v>0</v>
      </c>
      <c r="H27" s="96">
        <f t="shared" si="7"/>
        <v>0</v>
      </c>
      <c r="I27" s="96">
        <f t="shared" si="7"/>
        <v>0</v>
      </c>
      <c r="J27" s="96">
        <f>J25+J26</f>
        <v>0</v>
      </c>
      <c r="K27" s="96">
        <f>K25+K26</f>
        <v>0</v>
      </c>
      <c r="L27" s="96">
        <f>L25+L26</f>
        <v>0</v>
      </c>
      <c r="M27" s="16"/>
    </row>
    <row r="28" spans="1:13">
      <c r="A28" s="87"/>
      <c r="B28" s="46">
        <v>28</v>
      </c>
      <c r="C28" s="97"/>
      <c r="D28" s="98"/>
      <c r="E28" s="98"/>
      <c r="F28" s="97"/>
      <c r="G28" s="99"/>
      <c r="H28" s="100"/>
      <c r="I28" s="98"/>
      <c r="J28" s="97"/>
      <c r="K28" s="98"/>
      <c r="L28" s="97"/>
      <c r="M28" s="16"/>
    </row>
    <row r="29" spans="1:13">
      <c r="A29" s="87"/>
      <c r="B29" s="46" t="s">
        <v>89</v>
      </c>
      <c r="C29" s="96">
        <f t="shared" ref="C29:I29" si="8">C27+C28</f>
        <v>0</v>
      </c>
      <c r="D29" s="96">
        <f t="shared" si="8"/>
        <v>0</v>
      </c>
      <c r="E29" s="96">
        <f t="shared" si="8"/>
        <v>0</v>
      </c>
      <c r="F29" s="96">
        <f t="shared" si="8"/>
        <v>0</v>
      </c>
      <c r="G29" s="96">
        <f t="shared" si="8"/>
        <v>0</v>
      </c>
      <c r="H29" s="96">
        <f t="shared" si="8"/>
        <v>0</v>
      </c>
      <c r="I29" s="96">
        <f t="shared" si="8"/>
        <v>0</v>
      </c>
      <c r="J29" s="96">
        <f>J27+J28</f>
        <v>0</v>
      </c>
      <c r="K29" s="96">
        <f>K27+K28</f>
        <v>0</v>
      </c>
      <c r="L29" s="96">
        <f>L27+L28</f>
        <v>0</v>
      </c>
      <c r="M29" s="16"/>
    </row>
    <row r="30" spans="1:13">
      <c r="A30" s="87"/>
      <c r="B30" s="46">
        <v>29</v>
      </c>
      <c r="C30" s="97"/>
      <c r="D30" s="98"/>
      <c r="E30" s="98"/>
      <c r="F30" s="97"/>
      <c r="G30" s="99"/>
      <c r="H30" s="100"/>
      <c r="I30" s="98"/>
      <c r="J30" s="97"/>
      <c r="K30" s="98"/>
      <c r="L30" s="97"/>
      <c r="M30" s="16"/>
    </row>
    <row r="31" spans="1:13">
      <c r="A31" s="87"/>
      <c r="B31" s="46" t="s">
        <v>89</v>
      </c>
      <c r="C31" s="96">
        <f t="shared" ref="C31:I31" si="9">C29+C30</f>
        <v>0</v>
      </c>
      <c r="D31" s="96">
        <f t="shared" si="9"/>
        <v>0</v>
      </c>
      <c r="E31" s="96">
        <f t="shared" si="9"/>
        <v>0</v>
      </c>
      <c r="F31" s="96">
        <f t="shared" si="9"/>
        <v>0</v>
      </c>
      <c r="G31" s="96">
        <f t="shared" si="9"/>
        <v>0</v>
      </c>
      <c r="H31" s="96">
        <f t="shared" si="9"/>
        <v>0</v>
      </c>
      <c r="I31" s="96">
        <f t="shared" si="9"/>
        <v>0</v>
      </c>
      <c r="J31" s="96">
        <f>J29+J30</f>
        <v>0</v>
      </c>
      <c r="K31" s="96">
        <f>K29+K30</f>
        <v>0</v>
      </c>
      <c r="L31" s="96">
        <f>L29+L30</f>
        <v>0</v>
      </c>
      <c r="M31" s="16"/>
    </row>
    <row r="32" spans="1:13">
      <c r="A32" s="87"/>
      <c r="B32" s="46">
        <v>30</v>
      </c>
      <c r="C32" s="97"/>
      <c r="D32" s="98"/>
      <c r="E32" s="98"/>
      <c r="F32" s="97"/>
      <c r="G32" s="99"/>
      <c r="H32" s="100"/>
      <c r="I32" s="98"/>
      <c r="J32" s="97"/>
      <c r="K32" s="98"/>
      <c r="L32" s="97"/>
      <c r="M32" s="16"/>
    </row>
    <row r="33" spans="1:13">
      <c r="A33" s="87"/>
      <c r="B33" s="46" t="s">
        <v>89</v>
      </c>
      <c r="C33" s="96">
        <f t="shared" ref="C33:I33" si="10">C31+C32</f>
        <v>0</v>
      </c>
      <c r="D33" s="96">
        <f t="shared" si="10"/>
        <v>0</v>
      </c>
      <c r="E33" s="96">
        <f t="shared" si="10"/>
        <v>0</v>
      </c>
      <c r="F33" s="96">
        <f t="shared" si="10"/>
        <v>0</v>
      </c>
      <c r="G33" s="96">
        <f t="shared" si="10"/>
        <v>0</v>
      </c>
      <c r="H33" s="96">
        <f t="shared" si="10"/>
        <v>0</v>
      </c>
      <c r="I33" s="96">
        <f t="shared" si="10"/>
        <v>0</v>
      </c>
      <c r="J33" s="96">
        <f>J31+J32</f>
        <v>0</v>
      </c>
      <c r="K33" s="96">
        <f>K31+K32</f>
        <v>0</v>
      </c>
      <c r="L33" s="96">
        <f>L31+L32</f>
        <v>0</v>
      </c>
      <c r="M33" s="16"/>
    </row>
    <row r="34" spans="1:13">
      <c r="A34" s="87"/>
      <c r="B34" s="46">
        <v>31</v>
      </c>
      <c r="C34" s="97"/>
      <c r="D34" s="98"/>
      <c r="E34" s="98"/>
      <c r="F34" s="97"/>
      <c r="G34" s="99"/>
      <c r="H34" s="100"/>
      <c r="I34" s="98"/>
      <c r="J34" s="103"/>
      <c r="K34" s="98"/>
      <c r="L34" s="97"/>
      <c r="M34" s="16"/>
    </row>
    <row r="35" spans="1:13" ht="13.5" thickBot="1">
      <c r="A35" s="87"/>
      <c r="B35" s="46" t="s">
        <v>89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3"/>
      <c r="M35" s="16"/>
    </row>
    <row r="36" spans="1:13" ht="13.5" thickTop="1">
      <c r="A36" s="87"/>
      <c r="B36" s="16"/>
      <c r="C36" s="47" t="str">
        <f>IF(C35="","",IF(C35=59180,"Correct!","Try again!"))</f>
        <v/>
      </c>
      <c r="D36" s="47" t="str">
        <f>IF(D35="","",IF(D35=900,"Correct!","Try again!"))</f>
        <v/>
      </c>
      <c r="E36" s="47" t="str">
        <f>IF(E35="","",IF(E35=1150,"Correct!","Try again!"))</f>
        <v/>
      </c>
      <c r="F36" s="47" t="str">
        <f>IF(F35="","",IF(F35=2530,"Correct!","Try again!"))</f>
        <v/>
      </c>
      <c r="G36" s="47" t="str">
        <f>IF(G35="","",IF(G35=13000,"Correct!","Try again!"))</f>
        <v/>
      </c>
      <c r="H36" s="47" t="str">
        <f>IF(H35="","",IF(H35=8550,"Correct!","Try again!"))</f>
        <v/>
      </c>
      <c r="I36" s="47" t="str">
        <f>IF(I35="","",IF(I35=65000,"Correct!","Try again!"))</f>
        <v/>
      </c>
      <c r="J36" s="47" t="str">
        <f>IF(J35="","",IF(J35=-950,"Correct!","Try again!"))</f>
        <v/>
      </c>
      <c r="K36" s="47" t="str">
        <f>IF(K35="","",IF(K35=7100,"Correct!","Try again!"))</f>
        <v/>
      </c>
      <c r="L36" s="47" t="str">
        <f>IF(L35="","",IF(L35=-2940,"Correct!","Try again!"))</f>
        <v/>
      </c>
      <c r="M36" s="16"/>
    </row>
    <row r="37" spans="1:13">
      <c r="D37"/>
      <c r="E37"/>
      <c r="F37"/>
      <c r="G37"/>
    </row>
    <row r="38" spans="1:13" ht="12.75" customHeight="1">
      <c r="A38" s="87"/>
      <c r="B38" s="127" t="s">
        <v>110</v>
      </c>
      <c r="C38" s="127"/>
      <c r="D38" s="127"/>
      <c r="E38" s="127"/>
      <c r="F38" s="127"/>
      <c r="G38" s="12"/>
      <c r="L38" s="48"/>
    </row>
    <row r="39" spans="1:13" ht="12.75" customHeight="1">
      <c r="A39" s="87"/>
      <c r="B39" s="132" t="s">
        <v>4</v>
      </c>
      <c r="C39" s="132"/>
      <c r="D39" s="132"/>
      <c r="E39" s="132"/>
      <c r="F39" s="132"/>
      <c r="G39" s="12"/>
    </row>
    <row r="40" spans="1:13" ht="12.75" customHeight="1">
      <c r="A40" s="87"/>
      <c r="B40" s="132" t="s">
        <v>41</v>
      </c>
      <c r="C40" s="132"/>
      <c r="D40" s="132"/>
      <c r="E40" s="132"/>
      <c r="F40" s="132"/>
      <c r="G40" s="12"/>
    </row>
    <row r="41" spans="1:13" ht="12.75" customHeight="1">
      <c r="A41" s="87"/>
      <c r="B41" s="17"/>
      <c r="C41" s="17"/>
      <c r="D41" s="17"/>
      <c r="E41" s="12"/>
      <c r="F41" s="12"/>
      <c r="G41" s="12"/>
    </row>
    <row r="42" spans="1:13">
      <c r="A42" s="87"/>
      <c r="B42" s="138" t="s">
        <v>65</v>
      </c>
      <c r="C42" s="138"/>
      <c r="D42" s="138"/>
      <c r="E42" s="12"/>
      <c r="F42" s="12"/>
      <c r="G42" s="12"/>
    </row>
    <row r="43" spans="1:13">
      <c r="A43" s="87"/>
      <c r="B43" s="138" t="s">
        <v>18</v>
      </c>
      <c r="C43" s="138"/>
      <c r="D43" s="138"/>
      <c r="E43" s="106"/>
      <c r="F43" s="109"/>
      <c r="G43" s="12"/>
    </row>
    <row r="44" spans="1:13">
      <c r="A44" s="87"/>
      <c r="B44" s="138" t="s">
        <v>63</v>
      </c>
      <c r="C44" s="138"/>
      <c r="D44" s="138"/>
      <c r="E44" s="106"/>
      <c r="F44" s="106"/>
      <c r="G44" s="12"/>
    </row>
    <row r="45" spans="1:13">
      <c r="A45" s="87"/>
      <c r="B45" s="138" t="s">
        <v>20</v>
      </c>
      <c r="C45" s="138"/>
      <c r="D45" s="138"/>
      <c r="E45" s="109"/>
      <c r="F45" s="106"/>
      <c r="G45" s="12"/>
    </row>
    <row r="46" spans="1:13">
      <c r="A46" s="87"/>
      <c r="B46" s="138" t="s">
        <v>21</v>
      </c>
      <c r="C46" s="138"/>
      <c r="D46" s="138"/>
      <c r="E46" s="107"/>
      <c r="F46" s="106"/>
      <c r="G46" s="12"/>
    </row>
    <row r="47" spans="1:13">
      <c r="A47" s="87"/>
      <c r="B47" s="138" t="s">
        <v>22</v>
      </c>
      <c r="C47" s="138"/>
      <c r="D47" s="138"/>
      <c r="E47" s="108"/>
      <c r="F47" s="106"/>
      <c r="G47" s="12"/>
    </row>
    <row r="48" spans="1:13">
      <c r="A48" s="87"/>
      <c r="B48" s="138" t="s">
        <v>42</v>
      </c>
      <c r="C48" s="138"/>
      <c r="D48" s="138"/>
      <c r="E48" s="106"/>
      <c r="F48" s="108"/>
      <c r="G48" s="12"/>
    </row>
    <row r="49" spans="1:13" ht="13.5" thickBot="1">
      <c r="A49" s="87"/>
      <c r="B49" s="138" t="s">
        <v>24</v>
      </c>
      <c r="C49" s="138"/>
      <c r="D49" s="138"/>
      <c r="E49" s="106"/>
      <c r="F49" s="110"/>
      <c r="G49" s="12"/>
    </row>
    <row r="50" spans="1:13" ht="13.5" thickTop="1">
      <c r="A50" s="87"/>
      <c r="B50" s="17"/>
      <c r="C50" s="17"/>
      <c r="D50" s="17"/>
      <c r="E50" s="12"/>
      <c r="F50" s="47" t="str">
        <f>IF(F49="","",IF(F49=4160,"Correct!","Try again!"))</f>
        <v/>
      </c>
      <c r="G50" s="12"/>
    </row>
    <row r="51" spans="1:13">
      <c r="B51" s="7"/>
      <c r="C51" s="7"/>
      <c r="D51" s="7"/>
      <c r="E51"/>
      <c r="F51"/>
      <c r="G51"/>
    </row>
    <row r="52" spans="1:13">
      <c r="A52" s="87"/>
      <c r="B52" s="127" t="s">
        <v>110</v>
      </c>
      <c r="C52" s="127"/>
      <c r="D52" s="127"/>
      <c r="E52" s="127"/>
      <c r="F52" s="127"/>
      <c r="G52" s="12"/>
    </row>
    <row r="53" spans="1:13">
      <c r="A53" s="87"/>
      <c r="B53" s="132" t="s">
        <v>126</v>
      </c>
      <c r="C53" s="132"/>
      <c r="D53" s="132"/>
      <c r="E53" s="132"/>
      <c r="F53" s="132"/>
      <c r="G53" s="12"/>
    </row>
    <row r="54" spans="1:13">
      <c r="A54" s="87"/>
      <c r="B54" s="132" t="s">
        <v>41</v>
      </c>
      <c r="C54" s="132"/>
      <c r="D54" s="132"/>
      <c r="E54" s="132"/>
      <c r="F54" s="132"/>
      <c r="G54" s="12"/>
    </row>
    <row r="55" spans="1:13">
      <c r="A55" s="87"/>
      <c r="B55" s="17"/>
      <c r="C55" s="17"/>
      <c r="D55" s="30"/>
      <c r="E55" s="12"/>
      <c r="F55" s="12"/>
      <c r="G55" s="12"/>
    </row>
    <row r="56" spans="1:13">
      <c r="A56" s="87"/>
      <c r="B56" s="134" t="s">
        <v>127</v>
      </c>
      <c r="C56" s="133"/>
      <c r="D56" s="133"/>
      <c r="E56" s="133"/>
      <c r="F56" s="111"/>
      <c r="G56" s="12"/>
    </row>
    <row r="57" spans="1:13">
      <c r="A57" s="87"/>
      <c r="B57" s="134" t="s">
        <v>117</v>
      </c>
      <c r="C57" s="133"/>
      <c r="D57" s="133"/>
      <c r="E57" s="133"/>
      <c r="F57" s="121"/>
      <c r="G57" s="12"/>
    </row>
    <row r="58" spans="1:13">
      <c r="A58" s="87"/>
      <c r="B58" s="133"/>
      <c r="C58" s="133"/>
      <c r="D58" s="133"/>
      <c r="E58" s="133"/>
      <c r="F58" s="122"/>
      <c r="G58" s="12"/>
    </row>
    <row r="59" spans="1:13">
      <c r="A59" s="87"/>
      <c r="B59" s="133" t="s">
        <v>27</v>
      </c>
      <c r="C59" s="133"/>
      <c r="D59" s="133"/>
      <c r="E59" s="133"/>
      <c r="F59" s="108"/>
      <c r="G59" s="12"/>
    </row>
    <row r="60" spans="1:13" ht="13.5" thickBot="1">
      <c r="A60" s="87"/>
      <c r="B60" s="134" t="s">
        <v>128</v>
      </c>
      <c r="C60" s="133"/>
      <c r="D60" s="133"/>
      <c r="E60" s="133"/>
      <c r="F60" s="110"/>
      <c r="G60" s="12"/>
    </row>
    <row r="61" spans="1:13" ht="13.5" thickTop="1">
      <c r="A61" s="87"/>
      <c r="B61" s="17"/>
      <c r="C61" s="17"/>
      <c r="D61" s="17"/>
      <c r="E61" s="12"/>
      <c r="F61" s="47" t="str">
        <f>IF(F60="","",IF(F60=3210,"Correct!","Try again!"))</f>
        <v/>
      </c>
      <c r="G61" s="12"/>
    </row>
    <row r="62" spans="1:13">
      <c r="B62" s="7"/>
      <c r="C62" s="7"/>
      <c r="D62" s="7"/>
      <c r="E62"/>
      <c r="F62"/>
      <c r="G62"/>
    </row>
    <row r="63" spans="1:13">
      <c r="A63" s="87"/>
      <c r="B63" s="127" t="s">
        <v>110</v>
      </c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87"/>
    </row>
    <row r="64" spans="1:13">
      <c r="A64" s="87"/>
      <c r="B64" s="132" t="s">
        <v>28</v>
      </c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87"/>
    </row>
    <row r="65" spans="1:13">
      <c r="A65" s="87"/>
      <c r="B65" s="135">
        <v>37256</v>
      </c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87"/>
    </row>
    <row r="66" spans="1:13">
      <c r="A66" s="87"/>
      <c r="B66" s="17"/>
      <c r="C66" s="17"/>
      <c r="D66" s="12"/>
      <c r="E66" s="16"/>
      <c r="F66" s="16"/>
      <c r="G66" s="16"/>
      <c r="H66" s="87"/>
      <c r="I66" s="87"/>
      <c r="J66" s="87"/>
      <c r="K66" s="87"/>
      <c r="L66" s="87"/>
      <c r="M66" s="87"/>
    </row>
    <row r="67" spans="1:13">
      <c r="A67" s="87"/>
      <c r="B67" s="8" t="s">
        <v>6</v>
      </c>
      <c r="C67" s="27"/>
      <c r="D67" s="27"/>
      <c r="E67" s="16"/>
      <c r="F67" s="16"/>
      <c r="G67" s="16"/>
      <c r="H67" s="32" t="s">
        <v>34</v>
      </c>
      <c r="I67" s="33"/>
      <c r="J67" s="16"/>
      <c r="K67" s="16"/>
      <c r="L67" s="34"/>
      <c r="M67" s="16"/>
    </row>
    <row r="68" spans="1:13">
      <c r="A68" s="87"/>
      <c r="B68" s="133" t="s">
        <v>15</v>
      </c>
      <c r="C68" s="133"/>
      <c r="D68" s="133"/>
      <c r="E68" s="133"/>
      <c r="F68" s="81"/>
      <c r="G68" s="16"/>
      <c r="H68" s="133" t="s">
        <v>44</v>
      </c>
      <c r="I68" s="133"/>
      <c r="J68" s="133"/>
      <c r="K68" s="133"/>
      <c r="L68" s="109"/>
      <c r="M68" s="16"/>
    </row>
    <row r="69" spans="1:13">
      <c r="A69" s="87"/>
      <c r="B69" s="133" t="s">
        <v>29</v>
      </c>
      <c r="C69" s="133"/>
      <c r="D69" s="133"/>
      <c r="E69" s="133"/>
      <c r="F69" s="62"/>
      <c r="G69" s="16"/>
      <c r="H69" s="88"/>
      <c r="I69" s="88"/>
      <c r="J69" s="88"/>
      <c r="K69" s="88"/>
      <c r="L69" s="88"/>
      <c r="M69" s="16"/>
    </row>
    <row r="70" spans="1:13">
      <c r="A70" s="87"/>
      <c r="B70" s="133" t="s">
        <v>30</v>
      </c>
      <c r="C70" s="133"/>
      <c r="D70" s="133"/>
      <c r="E70" s="133"/>
      <c r="F70" s="62"/>
      <c r="G70" s="35"/>
      <c r="H70" s="140" t="s">
        <v>8</v>
      </c>
      <c r="I70" s="140"/>
      <c r="J70" s="123"/>
      <c r="K70" s="123"/>
      <c r="L70" s="88"/>
      <c r="M70" s="16"/>
    </row>
    <row r="71" spans="1:13">
      <c r="A71" s="87"/>
      <c r="B71" s="133" t="s">
        <v>31</v>
      </c>
      <c r="C71" s="133"/>
      <c r="D71" s="133"/>
      <c r="E71" s="133"/>
      <c r="F71" s="62"/>
      <c r="G71" s="16"/>
      <c r="H71" s="134" t="s">
        <v>119</v>
      </c>
      <c r="I71" s="141"/>
      <c r="J71" s="141"/>
      <c r="K71" s="141"/>
      <c r="L71" s="124"/>
      <c r="M71" s="16"/>
    </row>
    <row r="72" spans="1:13">
      <c r="A72" s="87"/>
      <c r="B72" s="133" t="s">
        <v>32</v>
      </c>
      <c r="C72" s="133"/>
      <c r="D72" s="133"/>
      <c r="E72" s="133"/>
      <c r="F72" s="57"/>
      <c r="G72" s="16"/>
      <c r="H72" s="134" t="s">
        <v>118</v>
      </c>
      <c r="I72" s="133"/>
      <c r="J72" s="133"/>
      <c r="K72" s="133"/>
      <c r="L72" s="57"/>
      <c r="M72" s="16"/>
    </row>
    <row r="73" spans="1:13" ht="13.5" thickBot="1">
      <c r="A73" s="87"/>
      <c r="B73" s="133" t="s">
        <v>33</v>
      </c>
      <c r="C73" s="133"/>
      <c r="D73" s="133"/>
      <c r="E73" s="133"/>
      <c r="F73" s="58"/>
      <c r="G73" s="16"/>
      <c r="H73" s="133" t="s">
        <v>43</v>
      </c>
      <c r="I73" s="133"/>
      <c r="J73" s="133"/>
      <c r="K73" s="133"/>
      <c r="L73" s="110"/>
      <c r="M73" s="87"/>
    </row>
    <row r="74" spans="1:13" ht="13.5" thickTop="1">
      <c r="A74" s="87"/>
      <c r="B74" s="30"/>
      <c r="C74" s="17"/>
      <c r="D74" s="17"/>
      <c r="E74" s="16"/>
      <c r="F74" s="47" t="str">
        <f>IF(F73="","",IF(F73=76760,"Correct!","Try again!"))</f>
        <v/>
      </c>
      <c r="G74" s="16"/>
      <c r="H74" s="30"/>
      <c r="I74" s="17"/>
      <c r="J74" s="17"/>
      <c r="K74" s="16"/>
      <c r="L74" s="47" t="str">
        <f>IF(L73="","",IF(L73=76760,"Correct!","Try again!"))</f>
        <v/>
      </c>
      <c r="M74" s="87"/>
    </row>
    <row r="75" spans="1:13">
      <c r="B75" s="7"/>
      <c r="C75" s="7"/>
      <c r="D75" s="7"/>
    </row>
    <row r="76" spans="1:13">
      <c r="A76" s="87"/>
      <c r="B76" s="127" t="s">
        <v>110</v>
      </c>
      <c r="C76" s="127"/>
      <c r="D76" s="127"/>
      <c r="E76" s="127"/>
      <c r="F76" s="127"/>
      <c r="G76" s="127"/>
      <c r="H76" s="12"/>
    </row>
    <row r="77" spans="1:13">
      <c r="A77" s="87"/>
      <c r="B77" s="125" t="s">
        <v>73</v>
      </c>
      <c r="C77" s="125"/>
      <c r="D77" s="125"/>
      <c r="E77" s="125"/>
      <c r="F77" s="125"/>
      <c r="G77" s="125"/>
      <c r="H77" s="12"/>
    </row>
    <row r="78" spans="1:13">
      <c r="A78" s="87"/>
      <c r="B78" s="125" t="s">
        <v>90</v>
      </c>
      <c r="C78" s="125"/>
      <c r="D78" s="125"/>
      <c r="E78" s="125"/>
      <c r="F78" s="125"/>
      <c r="G78" s="125"/>
      <c r="H78" s="12"/>
    </row>
    <row r="79" spans="1:13">
      <c r="A79" s="87"/>
      <c r="B79" s="12"/>
      <c r="C79" s="12"/>
      <c r="D79" s="12"/>
      <c r="E79" s="12"/>
      <c r="F79" s="12"/>
      <c r="G79" s="12"/>
      <c r="H79" s="12"/>
    </row>
    <row r="80" spans="1:13">
      <c r="A80" s="87"/>
      <c r="B80" s="136" t="s">
        <v>107</v>
      </c>
      <c r="C80" s="136"/>
      <c r="D80" s="136"/>
      <c r="E80" s="136"/>
      <c r="F80" s="12"/>
      <c r="G80" s="12"/>
      <c r="H80" s="12"/>
    </row>
    <row r="81" spans="1:8">
      <c r="A81" s="87"/>
      <c r="B81" s="136" t="s">
        <v>75</v>
      </c>
      <c r="C81" s="136"/>
      <c r="D81" s="136"/>
      <c r="E81" s="136"/>
      <c r="F81" s="55"/>
      <c r="G81" s="15"/>
      <c r="H81" s="12"/>
    </row>
    <row r="82" spans="1:8">
      <c r="A82" s="87"/>
      <c r="B82" s="136" t="s">
        <v>76</v>
      </c>
      <c r="C82" s="136"/>
      <c r="D82" s="136"/>
      <c r="E82" s="136"/>
      <c r="F82" s="56"/>
      <c r="G82" s="15"/>
      <c r="H82" s="12"/>
    </row>
    <row r="83" spans="1:8">
      <c r="A83" s="87"/>
      <c r="B83" s="136" t="s">
        <v>91</v>
      </c>
      <c r="C83" s="136"/>
      <c r="D83" s="136"/>
      <c r="E83" s="136"/>
      <c r="F83" s="56"/>
      <c r="G83" s="15"/>
      <c r="H83" s="12"/>
    </row>
    <row r="84" spans="1:8">
      <c r="A84" s="87"/>
      <c r="B84" s="136" t="s">
        <v>79</v>
      </c>
      <c r="C84" s="136"/>
      <c r="D84" s="136"/>
      <c r="E84" s="136"/>
      <c r="F84" s="56"/>
      <c r="G84" s="15"/>
      <c r="H84" s="12"/>
    </row>
    <row r="85" spans="1:8">
      <c r="A85" s="87"/>
      <c r="B85" s="136" t="s">
        <v>80</v>
      </c>
      <c r="C85" s="136"/>
      <c r="D85" s="136"/>
      <c r="E85" s="136"/>
      <c r="F85" s="51"/>
      <c r="G85" s="15"/>
      <c r="H85" s="12"/>
    </row>
    <row r="86" spans="1:8">
      <c r="A86" s="87"/>
      <c r="B86" s="136" t="s">
        <v>81</v>
      </c>
      <c r="C86" s="136"/>
      <c r="D86" s="136"/>
      <c r="E86" s="136"/>
      <c r="F86" s="15"/>
      <c r="G86" s="55"/>
      <c r="H86" s="49" t="str">
        <f>IF(G86="","",IF(G86=2460,"«- Correct!","«- Try again!"))</f>
        <v/>
      </c>
    </row>
    <row r="87" spans="1:8">
      <c r="A87" s="87"/>
      <c r="B87" s="136"/>
      <c r="C87" s="136"/>
      <c r="D87" s="136"/>
      <c r="E87" s="136"/>
      <c r="F87" s="15"/>
      <c r="G87" s="15"/>
      <c r="H87" s="12"/>
    </row>
    <row r="88" spans="1:8">
      <c r="A88" s="87"/>
      <c r="B88" s="136" t="s">
        <v>108</v>
      </c>
      <c r="C88" s="136"/>
      <c r="D88" s="136"/>
      <c r="E88" s="136"/>
      <c r="F88" s="15"/>
      <c r="G88" s="15"/>
      <c r="H88" s="12"/>
    </row>
    <row r="89" spans="1:8">
      <c r="A89" s="87"/>
      <c r="B89" s="136" t="s">
        <v>93</v>
      </c>
      <c r="C89" s="136"/>
      <c r="D89" s="136"/>
      <c r="E89" s="136"/>
      <c r="F89" s="80"/>
      <c r="G89" s="15"/>
      <c r="H89" s="12"/>
    </row>
    <row r="90" spans="1:8">
      <c r="A90" s="87"/>
      <c r="B90" s="136" t="s">
        <v>92</v>
      </c>
      <c r="C90" s="136"/>
      <c r="D90" s="136"/>
      <c r="E90" s="136"/>
      <c r="F90" s="51"/>
      <c r="G90" s="15"/>
      <c r="H90" s="12"/>
    </row>
    <row r="91" spans="1:8">
      <c r="A91" s="87"/>
      <c r="B91" s="136" t="s">
        <v>83</v>
      </c>
      <c r="C91" s="136"/>
      <c r="D91" s="136"/>
      <c r="E91" s="136"/>
      <c r="F91" s="15"/>
      <c r="G91" s="54"/>
      <c r="H91" s="49" t="str">
        <f>IF(G91="","",IF(G91=-7330,"«- Correct!","«- Try again!"))</f>
        <v/>
      </c>
    </row>
    <row r="92" spans="1:8">
      <c r="A92" s="87"/>
      <c r="B92" s="136"/>
      <c r="C92" s="136"/>
      <c r="D92" s="136"/>
      <c r="E92" s="136"/>
      <c r="F92" s="15"/>
      <c r="G92" s="15"/>
      <c r="H92" s="12"/>
    </row>
    <row r="93" spans="1:8">
      <c r="A93" s="87"/>
      <c r="B93" s="136" t="s">
        <v>109</v>
      </c>
      <c r="C93" s="136"/>
      <c r="D93" s="136"/>
      <c r="E93" s="136"/>
      <c r="F93" s="15"/>
      <c r="G93" s="15"/>
      <c r="H93" s="12"/>
    </row>
    <row r="94" spans="1:8">
      <c r="A94" s="87"/>
      <c r="B94" s="136" t="s">
        <v>129</v>
      </c>
      <c r="C94" s="136"/>
      <c r="D94" s="136"/>
      <c r="E94" s="136"/>
      <c r="F94" s="53"/>
      <c r="G94" s="15"/>
      <c r="H94" s="12"/>
    </row>
    <row r="95" spans="1:8">
      <c r="A95" s="87"/>
      <c r="B95" s="136" t="s">
        <v>130</v>
      </c>
      <c r="C95" s="136"/>
      <c r="D95" s="136"/>
      <c r="E95" s="136"/>
      <c r="F95" s="51"/>
      <c r="G95" s="15"/>
      <c r="H95" s="12"/>
    </row>
    <row r="96" spans="1:8">
      <c r="A96" s="87"/>
      <c r="B96" s="136" t="s">
        <v>85</v>
      </c>
      <c r="C96" s="136"/>
      <c r="D96" s="136"/>
      <c r="E96" s="136"/>
      <c r="F96" s="15"/>
      <c r="G96" s="51"/>
      <c r="H96" s="49" t="str">
        <f>IF(G96="","",IF(G96=64050,"«- Correct!","«- Try again!"))</f>
        <v/>
      </c>
    </row>
    <row r="97" spans="1:10">
      <c r="A97" s="87"/>
      <c r="B97" s="136"/>
      <c r="C97" s="136"/>
      <c r="D97" s="136"/>
      <c r="E97" s="136"/>
      <c r="F97" s="15"/>
      <c r="G97" s="15"/>
      <c r="H97" s="12"/>
    </row>
    <row r="98" spans="1:10">
      <c r="A98" s="87"/>
      <c r="B98" s="136" t="s">
        <v>86</v>
      </c>
      <c r="C98" s="136"/>
      <c r="D98" s="136"/>
      <c r="E98" s="136"/>
      <c r="F98" s="15"/>
      <c r="G98" s="50"/>
      <c r="H98" s="12"/>
    </row>
    <row r="99" spans="1:10">
      <c r="A99" s="87"/>
      <c r="B99" s="136" t="s">
        <v>98</v>
      </c>
      <c r="C99" s="136"/>
      <c r="D99" s="136"/>
      <c r="E99" s="136"/>
      <c r="F99" s="15"/>
      <c r="G99" s="51"/>
      <c r="H99" s="12"/>
    </row>
    <row r="100" spans="1:10" ht="13.5" thickBot="1">
      <c r="A100" s="87"/>
      <c r="B100" s="136" t="s">
        <v>97</v>
      </c>
      <c r="C100" s="136"/>
      <c r="D100" s="136"/>
      <c r="E100" s="136"/>
      <c r="F100" s="15"/>
      <c r="G100" s="52"/>
      <c r="H100" s="12"/>
    </row>
    <row r="101" spans="1:10" ht="13.5" thickTop="1">
      <c r="A101" s="87"/>
      <c r="B101" s="136"/>
      <c r="C101" s="136"/>
      <c r="D101" s="136"/>
      <c r="E101" s="136"/>
      <c r="F101" s="16"/>
      <c r="G101" s="47" t="str">
        <f>IF(G100="","",IF(G100=59180,"Correct!","Try again!"))</f>
        <v/>
      </c>
      <c r="H101" s="16"/>
    </row>
    <row r="103" spans="1:10">
      <c r="A103" s="87"/>
      <c r="B103" s="79" t="s">
        <v>111</v>
      </c>
      <c r="C103" s="142" t="s">
        <v>112</v>
      </c>
      <c r="D103" s="142"/>
      <c r="E103" s="142"/>
      <c r="F103" s="142"/>
      <c r="G103" s="142"/>
      <c r="H103" s="142"/>
      <c r="I103" s="142"/>
      <c r="J103" s="16"/>
    </row>
    <row r="104" spans="1:10">
      <c r="A104" s="87"/>
      <c r="B104" s="16"/>
      <c r="C104" s="142"/>
      <c r="D104" s="142"/>
      <c r="E104" s="142"/>
      <c r="F104" s="142"/>
      <c r="G104" s="142"/>
      <c r="H104" s="142"/>
      <c r="I104" s="142"/>
      <c r="J104" s="16"/>
    </row>
    <row r="105" spans="1:10">
      <c r="A105" s="87"/>
      <c r="B105" s="16"/>
      <c r="C105" s="142"/>
      <c r="D105" s="142"/>
      <c r="E105" s="142"/>
      <c r="F105" s="142"/>
      <c r="G105" s="142"/>
      <c r="H105" s="142"/>
      <c r="I105" s="142"/>
      <c r="J105" s="16"/>
    </row>
    <row r="106" spans="1:10">
      <c r="A106" s="87"/>
      <c r="B106" s="16"/>
      <c r="C106" s="142"/>
      <c r="D106" s="142"/>
      <c r="E106" s="142"/>
      <c r="F106" s="142"/>
      <c r="G106" s="142"/>
      <c r="H106" s="142"/>
      <c r="I106" s="142"/>
      <c r="J106" s="16"/>
    </row>
    <row r="107" spans="1:10">
      <c r="A107" s="87"/>
      <c r="B107" s="145"/>
      <c r="C107" s="145"/>
      <c r="D107" s="145"/>
      <c r="E107" s="145"/>
      <c r="F107" s="145"/>
      <c r="G107" s="145"/>
      <c r="H107" s="145"/>
      <c r="I107" s="145"/>
      <c r="J107" s="16"/>
    </row>
    <row r="108" spans="1:10">
      <c r="A108" s="87"/>
      <c r="B108" s="145"/>
      <c r="C108" s="145"/>
      <c r="D108" s="145"/>
      <c r="E108" s="145"/>
      <c r="F108" s="145"/>
      <c r="G108" s="145"/>
      <c r="H108" s="145"/>
      <c r="I108" s="145"/>
      <c r="J108" s="16"/>
    </row>
    <row r="109" spans="1:10">
      <c r="A109" s="87"/>
      <c r="B109" s="145"/>
      <c r="C109" s="145"/>
      <c r="D109" s="145"/>
      <c r="E109" s="145"/>
      <c r="F109" s="145"/>
      <c r="G109" s="145"/>
      <c r="H109" s="145"/>
      <c r="I109" s="145"/>
      <c r="J109" s="16"/>
    </row>
    <row r="110" spans="1:10">
      <c r="A110" s="87"/>
      <c r="B110" s="145"/>
      <c r="C110" s="145"/>
      <c r="D110" s="145"/>
      <c r="E110" s="145"/>
      <c r="F110" s="145"/>
      <c r="G110" s="145"/>
      <c r="H110" s="145"/>
      <c r="I110" s="145"/>
      <c r="J110" s="16"/>
    </row>
    <row r="111" spans="1:10">
      <c r="A111" s="87"/>
      <c r="B111" s="145"/>
      <c r="C111" s="145"/>
      <c r="D111" s="145"/>
      <c r="E111" s="145"/>
      <c r="F111" s="145"/>
      <c r="G111" s="145"/>
      <c r="H111" s="145"/>
      <c r="I111" s="145"/>
      <c r="J111" s="16"/>
    </row>
    <row r="112" spans="1:10">
      <c r="A112" s="87"/>
      <c r="B112" s="145"/>
      <c r="C112" s="145"/>
      <c r="D112" s="145"/>
      <c r="E112" s="145"/>
      <c r="F112" s="145"/>
      <c r="G112" s="145"/>
      <c r="H112" s="145"/>
      <c r="I112" s="145"/>
      <c r="J112" s="16"/>
    </row>
    <row r="113" spans="1:12">
      <c r="A113" s="87"/>
      <c r="B113" s="146"/>
      <c r="C113" s="146"/>
      <c r="D113" s="146"/>
      <c r="E113" s="146"/>
      <c r="F113" s="146"/>
      <c r="G113" s="146"/>
      <c r="H113" s="146"/>
      <c r="I113" s="146"/>
      <c r="J113" s="16"/>
    </row>
    <row r="114" spans="1:12">
      <c r="A114" s="87"/>
      <c r="B114" s="16"/>
      <c r="C114" s="16"/>
      <c r="D114" s="16"/>
      <c r="E114" s="16"/>
      <c r="F114" s="16"/>
      <c r="G114" s="16"/>
      <c r="H114" s="16"/>
      <c r="I114" s="16"/>
      <c r="J114" s="16"/>
    </row>
    <row r="118" spans="1:12">
      <c r="L118"/>
    </row>
    <row r="119" spans="1:12">
      <c r="L119"/>
    </row>
    <row r="120" spans="1:12">
      <c r="L120"/>
    </row>
    <row r="121" spans="1:12">
      <c r="L121"/>
    </row>
    <row r="122" spans="1:12">
      <c r="L122"/>
    </row>
  </sheetData>
  <sheetProtection password="C690" sheet="1" objects="1" scenarios="1" selectLockedCells="1"/>
  <mergeCells count="64">
    <mergeCell ref="B107:I113"/>
    <mergeCell ref="C103:I106"/>
    <mergeCell ref="H68:K68"/>
    <mergeCell ref="H72:K72"/>
    <mergeCell ref="B65:L65"/>
    <mergeCell ref="B64:L64"/>
    <mergeCell ref="B96:E96"/>
    <mergeCell ref="B97:E97"/>
    <mergeCell ref="B98:E98"/>
    <mergeCell ref="B99:E99"/>
    <mergeCell ref="B100:E100"/>
    <mergeCell ref="B101:E101"/>
    <mergeCell ref="B90:E90"/>
    <mergeCell ref="B91:E91"/>
    <mergeCell ref="B92:E92"/>
    <mergeCell ref="B93:E93"/>
    <mergeCell ref="B94:E94"/>
    <mergeCell ref="B95:E95"/>
    <mergeCell ref="B84:E84"/>
    <mergeCell ref="B85:E85"/>
    <mergeCell ref="B86:E86"/>
    <mergeCell ref="B87:E87"/>
    <mergeCell ref="B88:E88"/>
    <mergeCell ref="B89:E89"/>
    <mergeCell ref="B82:E82"/>
    <mergeCell ref="B83:E83"/>
    <mergeCell ref="B70:E70"/>
    <mergeCell ref="B71:E71"/>
    <mergeCell ref="B72:E72"/>
    <mergeCell ref="B73:E73"/>
    <mergeCell ref="B80:E80"/>
    <mergeCell ref="B81:E81"/>
    <mergeCell ref="B76:G76"/>
    <mergeCell ref="B78:G78"/>
    <mergeCell ref="B77:G77"/>
    <mergeCell ref="H70:I70"/>
    <mergeCell ref="H71:K71"/>
    <mergeCell ref="H73:K73"/>
    <mergeCell ref="B57:E57"/>
    <mergeCell ref="B58:E58"/>
    <mergeCell ref="B59:E59"/>
    <mergeCell ref="B60:E60"/>
    <mergeCell ref="B68:E68"/>
    <mergeCell ref="B69:E69"/>
    <mergeCell ref="B63:L63"/>
    <mergeCell ref="B47:D47"/>
    <mergeCell ref="B49:D49"/>
    <mergeCell ref="B56:E56"/>
    <mergeCell ref="B42:D42"/>
    <mergeCell ref="B43:D43"/>
    <mergeCell ref="B44:D44"/>
    <mergeCell ref="B45:D45"/>
    <mergeCell ref="B46:D46"/>
    <mergeCell ref="B39:F39"/>
    <mergeCell ref="B48:D48"/>
    <mergeCell ref="C3:D3"/>
    <mergeCell ref="C2:D2"/>
    <mergeCell ref="C1:D1"/>
    <mergeCell ref="B54:F54"/>
    <mergeCell ref="B53:F53"/>
    <mergeCell ref="B40:F40"/>
    <mergeCell ref="C5:L5"/>
    <mergeCell ref="B52:F52"/>
    <mergeCell ref="B38:F38"/>
  </mergeCells>
  <phoneticPr fontId="0" type="noConversion"/>
  <printOptions horizontalCentered="1" gridLinesSet="0"/>
  <pageMargins left="0" right="0" top="0.75" bottom="0.75" header="0.5" footer="0.5"/>
  <pageSetup scale="90" orientation="landscape" r:id="rId1"/>
  <headerFooter alignWithMargins="0"/>
  <rowBreaks count="2" manualBreakCount="2">
    <brk id="37" max="16383" man="1"/>
    <brk id="75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30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36" width="12.7109375" customWidth="1"/>
  </cols>
  <sheetData>
    <row r="1" spans="1:8">
      <c r="A1" s="137" t="s">
        <v>46</v>
      </c>
      <c r="B1" s="137"/>
      <c r="C1" s="137"/>
      <c r="G1" s="6"/>
    </row>
    <row r="2" spans="1:8">
      <c r="B2" s="6"/>
      <c r="C2" s="6"/>
      <c r="D2" s="6"/>
      <c r="E2" s="6"/>
      <c r="F2" s="6"/>
      <c r="G2" s="6"/>
    </row>
    <row r="3" spans="1:8">
      <c r="A3" s="87"/>
      <c r="B3" s="127" t="s">
        <v>110</v>
      </c>
      <c r="C3" s="127"/>
      <c r="D3" s="127"/>
      <c r="E3" s="127"/>
      <c r="F3" s="127"/>
      <c r="G3" s="127"/>
      <c r="H3" s="12"/>
    </row>
    <row r="4" spans="1:8">
      <c r="A4" s="87"/>
      <c r="B4" s="132" t="s">
        <v>1</v>
      </c>
      <c r="C4" s="132"/>
      <c r="D4" s="132"/>
      <c r="E4" s="132"/>
      <c r="F4" s="132"/>
      <c r="G4" s="132"/>
      <c r="H4" s="12"/>
    </row>
    <row r="5" spans="1:8">
      <c r="A5" s="87"/>
      <c r="B5" s="10"/>
      <c r="C5" s="9"/>
      <c r="D5" s="9"/>
      <c r="E5" s="9"/>
      <c r="F5" s="9"/>
      <c r="G5" s="9"/>
      <c r="H5" s="12"/>
    </row>
    <row r="6" spans="1:8">
      <c r="A6" s="87"/>
      <c r="B6" s="11" t="s">
        <v>47</v>
      </c>
      <c r="C6" s="11"/>
      <c r="D6" s="11"/>
      <c r="E6" s="11"/>
      <c r="F6" s="11"/>
      <c r="G6" s="11"/>
      <c r="H6" s="12"/>
    </row>
    <row r="7" spans="1:8">
      <c r="A7" s="87"/>
      <c r="B7" s="16">
        <v>1</v>
      </c>
      <c r="C7" s="144" t="s">
        <v>121</v>
      </c>
      <c r="D7" s="143"/>
      <c r="E7" s="143"/>
      <c r="F7" s="143"/>
      <c r="G7" s="85">
        <v>65000</v>
      </c>
      <c r="H7" s="12"/>
    </row>
    <row r="8" spans="1:8">
      <c r="A8" s="87"/>
      <c r="B8" s="16">
        <v>2</v>
      </c>
      <c r="C8" s="143" t="s">
        <v>3</v>
      </c>
      <c r="D8" s="143"/>
      <c r="E8" s="143"/>
      <c r="F8" s="143"/>
      <c r="G8" s="84">
        <v>1000</v>
      </c>
      <c r="H8" s="12"/>
    </row>
    <row r="9" spans="1:8">
      <c r="A9" s="87"/>
      <c r="B9" s="16">
        <v>3</v>
      </c>
      <c r="C9" s="143" t="s">
        <v>5</v>
      </c>
      <c r="D9" s="143"/>
      <c r="E9" s="143"/>
      <c r="F9" s="143"/>
      <c r="G9" s="84">
        <v>13000</v>
      </c>
      <c r="H9" s="12"/>
    </row>
    <row r="10" spans="1:8">
      <c r="A10" s="87"/>
      <c r="B10" s="16"/>
      <c r="C10" s="143" t="s">
        <v>100</v>
      </c>
      <c r="D10" s="143"/>
      <c r="E10" s="143"/>
      <c r="F10" s="143"/>
      <c r="G10" s="84">
        <v>4800</v>
      </c>
      <c r="H10" s="12"/>
    </row>
    <row r="11" spans="1:8">
      <c r="A11" s="87"/>
      <c r="B11" s="16"/>
      <c r="C11" s="144" t="s">
        <v>122</v>
      </c>
      <c r="D11" s="143"/>
      <c r="E11" s="143"/>
      <c r="F11" s="143"/>
      <c r="G11" s="84">
        <v>8200</v>
      </c>
      <c r="H11" s="12"/>
    </row>
    <row r="12" spans="1:8">
      <c r="A12" s="87"/>
      <c r="B12" s="16">
        <v>5</v>
      </c>
      <c r="C12" s="144" t="s">
        <v>123</v>
      </c>
      <c r="D12" s="144"/>
      <c r="E12" s="144"/>
      <c r="F12" s="144"/>
      <c r="G12" s="84">
        <v>800</v>
      </c>
      <c r="H12" s="12"/>
    </row>
    <row r="13" spans="1:8">
      <c r="A13" s="87"/>
      <c r="B13" s="16">
        <v>6</v>
      </c>
      <c r="C13" s="143" t="s">
        <v>9</v>
      </c>
      <c r="D13" s="143"/>
      <c r="E13" s="143"/>
      <c r="F13" s="143"/>
      <c r="G13" s="84">
        <v>1200</v>
      </c>
      <c r="H13" s="12"/>
    </row>
    <row r="14" spans="1:8">
      <c r="A14" s="87"/>
      <c r="B14" s="16">
        <v>8</v>
      </c>
      <c r="C14" s="143" t="s">
        <v>13</v>
      </c>
      <c r="D14" s="143"/>
      <c r="E14" s="143"/>
      <c r="F14" s="143"/>
      <c r="G14" s="84">
        <v>2530</v>
      </c>
      <c r="H14" s="12"/>
    </row>
    <row r="15" spans="1:8">
      <c r="A15" s="87"/>
      <c r="B15" s="16">
        <v>15</v>
      </c>
      <c r="C15" s="143" t="s">
        <v>36</v>
      </c>
      <c r="D15" s="143"/>
      <c r="E15" s="143"/>
      <c r="F15" s="143"/>
      <c r="G15" s="84">
        <v>5000</v>
      </c>
      <c r="H15" s="12"/>
    </row>
    <row r="16" spans="1:8">
      <c r="A16" s="87"/>
      <c r="B16" s="16">
        <v>18</v>
      </c>
      <c r="C16" s="143" t="s">
        <v>19</v>
      </c>
      <c r="D16" s="143"/>
      <c r="E16" s="143"/>
      <c r="F16" s="143"/>
      <c r="G16" s="84">
        <v>350</v>
      </c>
      <c r="H16" s="12"/>
    </row>
    <row r="17" spans="1:8">
      <c r="A17" s="87"/>
      <c r="B17" s="16">
        <v>20</v>
      </c>
      <c r="C17" s="144" t="s">
        <v>124</v>
      </c>
      <c r="D17" s="143"/>
      <c r="E17" s="143"/>
      <c r="F17" s="143"/>
      <c r="G17" s="90">
        <v>2530</v>
      </c>
      <c r="H17" s="12"/>
    </row>
    <row r="18" spans="1:8">
      <c r="A18" s="87"/>
      <c r="B18" s="16">
        <v>24</v>
      </c>
      <c r="C18" s="143" t="s">
        <v>23</v>
      </c>
      <c r="D18" s="143"/>
      <c r="E18" s="143"/>
      <c r="F18" s="143"/>
      <c r="G18" s="84">
        <v>900</v>
      </c>
      <c r="H18" s="12"/>
    </row>
    <row r="19" spans="1:8">
      <c r="A19" s="87"/>
      <c r="B19" s="16">
        <v>28</v>
      </c>
      <c r="C19" s="143" t="s">
        <v>35</v>
      </c>
      <c r="D19" s="143"/>
      <c r="E19" s="143"/>
      <c r="F19" s="143"/>
      <c r="G19" s="84">
        <f>G15</f>
        <v>5000</v>
      </c>
      <c r="H19" s="12"/>
    </row>
    <row r="20" spans="1:8">
      <c r="A20" s="87"/>
      <c r="B20" s="16">
        <v>29</v>
      </c>
      <c r="C20" s="143" t="s">
        <v>25</v>
      </c>
      <c r="D20" s="143"/>
      <c r="E20" s="143"/>
      <c r="F20" s="143"/>
      <c r="G20" s="84">
        <v>1400</v>
      </c>
      <c r="H20" s="12"/>
    </row>
    <row r="21" spans="1:8">
      <c r="A21" s="87"/>
      <c r="B21" s="16">
        <v>30</v>
      </c>
      <c r="C21" s="143" t="s">
        <v>26</v>
      </c>
      <c r="D21" s="143"/>
      <c r="E21" s="143"/>
      <c r="F21" s="143"/>
      <c r="G21" s="84">
        <v>540</v>
      </c>
      <c r="H21" s="12"/>
    </row>
    <row r="22" spans="1:8">
      <c r="A22" s="87"/>
      <c r="B22" s="12">
        <v>31</v>
      </c>
      <c r="C22" s="144" t="s">
        <v>125</v>
      </c>
      <c r="D22" s="143"/>
      <c r="E22" s="143"/>
      <c r="F22" s="143"/>
      <c r="G22" s="84">
        <v>950</v>
      </c>
      <c r="H22" s="12"/>
    </row>
    <row r="23" spans="1:8">
      <c r="A23" s="87"/>
      <c r="B23" s="12"/>
      <c r="C23" s="143"/>
      <c r="D23" s="143"/>
      <c r="E23" s="143"/>
      <c r="F23" s="143"/>
      <c r="G23" s="84"/>
      <c r="H23" s="12"/>
    </row>
    <row r="24" spans="1:8">
      <c r="A24" s="87"/>
      <c r="B24" s="11" t="s">
        <v>61</v>
      </c>
      <c r="C24" s="143"/>
      <c r="D24" s="143"/>
      <c r="E24" s="143"/>
      <c r="F24" s="143"/>
      <c r="G24" s="91"/>
      <c r="H24" s="12"/>
    </row>
    <row r="25" spans="1:8">
      <c r="A25" s="87"/>
      <c r="B25" s="14" t="s">
        <v>62</v>
      </c>
      <c r="C25" s="12"/>
      <c r="D25" s="12"/>
      <c r="E25" s="12"/>
      <c r="F25" s="12"/>
      <c r="G25" s="84"/>
      <c r="H25" s="12"/>
    </row>
    <row r="26" spans="1:8">
      <c r="A26" s="87"/>
      <c r="B26" s="12"/>
      <c r="C26" s="12" t="s">
        <v>15</v>
      </c>
      <c r="D26" s="12"/>
      <c r="E26" s="12"/>
      <c r="F26" s="12"/>
      <c r="G26" s="82">
        <v>59180</v>
      </c>
      <c r="H26" s="12"/>
    </row>
    <row r="27" spans="1:8">
      <c r="A27" s="87"/>
      <c r="B27" s="12"/>
      <c r="C27" s="12" t="s">
        <v>96</v>
      </c>
      <c r="D27" s="12"/>
      <c r="E27" s="12"/>
      <c r="F27" s="12"/>
      <c r="G27" s="83">
        <v>8550</v>
      </c>
      <c r="H27" s="12"/>
    </row>
    <row r="28" spans="1:8">
      <c r="A28" s="87"/>
      <c r="B28" s="14" t="s">
        <v>64</v>
      </c>
      <c r="C28" s="12" t="s">
        <v>24</v>
      </c>
      <c r="D28" s="12"/>
      <c r="E28" s="12"/>
      <c r="F28" s="12"/>
      <c r="G28" s="82">
        <v>4160</v>
      </c>
      <c r="H28" s="12"/>
    </row>
    <row r="29" spans="1:8">
      <c r="A29" s="87"/>
      <c r="B29" s="12"/>
      <c r="C29" s="12" t="s">
        <v>33</v>
      </c>
      <c r="D29" s="12"/>
      <c r="E29" s="12"/>
      <c r="F29" s="12"/>
      <c r="G29" s="83">
        <v>76760</v>
      </c>
      <c r="H29" s="12"/>
    </row>
    <row r="30" spans="1:8">
      <c r="A30" s="87"/>
      <c r="B30" s="12"/>
      <c r="C30" s="12"/>
      <c r="D30" s="12"/>
      <c r="E30" s="12"/>
      <c r="F30" s="12"/>
      <c r="G30" s="12"/>
      <c r="H30" s="12"/>
    </row>
  </sheetData>
  <sheetProtection password="C690" sheet="1" objects="1" scenarios="1" selectLockedCells="1" selectUnlockedCells="1"/>
  <mergeCells count="21">
    <mergeCell ref="B3:G3"/>
    <mergeCell ref="C7:F7"/>
    <mergeCell ref="C8:F8"/>
    <mergeCell ref="C9:F9"/>
    <mergeCell ref="C10:F10"/>
    <mergeCell ref="C13:F13"/>
    <mergeCell ref="C14:F14"/>
    <mergeCell ref="C15:F15"/>
    <mergeCell ref="C16:F16"/>
    <mergeCell ref="C17:F17"/>
    <mergeCell ref="B4:G4"/>
    <mergeCell ref="C23:F23"/>
    <mergeCell ref="C24:F24"/>
    <mergeCell ref="C12:F12"/>
    <mergeCell ref="A1:C1"/>
    <mergeCell ref="C18:F18"/>
    <mergeCell ref="C19:F19"/>
    <mergeCell ref="C20:F20"/>
    <mergeCell ref="C21:F21"/>
    <mergeCell ref="C22:F22"/>
    <mergeCell ref="C11:F11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P01-07A</vt:lpstr>
      <vt:lpstr>Given P01-07A</vt:lpstr>
      <vt:lpstr>P01-08A</vt:lpstr>
      <vt:lpstr>Given P01-08A</vt:lpstr>
      <vt:lpstr>'P01-07A'!Print_Area</vt:lpstr>
      <vt:lpstr>'P01-07A'!Print_Titles</vt:lpstr>
      <vt:lpstr>'P01-08A'!Print_Titles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2012-12-04T02:40:41Z</cp:lastPrinted>
  <dcterms:created xsi:type="dcterms:W3CDTF">2001-03-16T21:29:59Z</dcterms:created>
  <dcterms:modified xsi:type="dcterms:W3CDTF">2012-12-12T00:29:50Z</dcterms:modified>
</cp:coreProperties>
</file>