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06-04A" sheetId="1" r:id="rId1"/>
    <sheet name="Given P06-04A" sheetId="3" r:id="rId2"/>
    <sheet name="P06-05A" sheetId="5" r:id="rId3"/>
    <sheet name="Given P06-05A" sheetId="4" r:id="rId4"/>
  </sheets>
  <definedNames>
    <definedName name="_xlnm.Print_Area" localSheetId="0">'P06-04A'!$A$1:$N$65</definedName>
    <definedName name="_xlnm.Print_Area" localSheetId="2">'P06-05A'!$A$1:$O$60</definedName>
    <definedName name="_xlnm.Print_Titles" localSheetId="3">'Given P06-05A'!$1:$2</definedName>
    <definedName name="_xlnm.Print_Titles" localSheetId="0">'P06-04A'!$1:$4</definedName>
    <definedName name="_xlnm.Print_Titles" localSheetId="2">'P06-05A'!$1:$4</definedName>
  </definedNames>
  <calcPr calcId="125725" fullCalcOnLoad="1"/>
</workbook>
</file>

<file path=xl/calcChain.xml><?xml version="1.0" encoding="utf-8"?>
<calcChain xmlns="http://schemas.openxmlformats.org/spreadsheetml/2006/main">
  <c r="H34" i="5"/>
  <c r="H30"/>
  <c r="H25"/>
  <c r="O17"/>
  <c r="H17"/>
  <c r="G35" i="1"/>
  <c r="G27"/>
  <c r="G58" i="4"/>
  <c r="G20"/>
  <c r="G21"/>
  <c r="G22"/>
  <c r="G23"/>
  <c r="G24"/>
  <c r="G25"/>
  <c r="G26"/>
  <c r="G27"/>
  <c r="G28"/>
  <c r="G29"/>
  <c r="G30"/>
  <c r="G31"/>
  <c r="G32"/>
  <c r="F15"/>
  <c r="G39" i="1"/>
  <c r="C49" i="4"/>
  <c r="G53"/>
  <c r="F59"/>
  <c r="G59"/>
  <c r="G31" i="1"/>
  <c r="H38" i="5"/>
  <c r="N18" i="1"/>
  <c r="G18"/>
</calcChain>
</file>

<file path=xl/comments1.xml><?xml version="1.0" encoding="utf-8"?>
<comments xmlns="http://schemas.openxmlformats.org/spreadsheetml/2006/main">
  <authors>
    <author>x</author>
  </authors>
  <commentList>
    <comment ref="F9" authorId="0">
      <text>
        <r>
          <rPr>
            <sz val="8"/>
            <color indexed="81"/>
            <rFont val="Tahoma"/>
            <family val="2"/>
          </rPr>
          <t>Enter appropriate data in yellow cells.  Your entries for bank and book balances will be verified.</t>
        </r>
      </text>
    </comment>
    <comment ref="E25" authorId="0">
      <text>
        <r>
          <rPr>
            <sz val="8"/>
            <color indexed="81"/>
            <rFont val="Tahoma"/>
            <family val="2"/>
          </rPr>
          <t>Enter appropriate data in yellow cells.  Your Credit entries will be verified.</t>
        </r>
      </text>
    </comment>
    <comment ref="B50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B45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<sst xmlns="http://schemas.openxmlformats.org/spreadsheetml/2006/main" count="215" uniqueCount="169">
  <si>
    <t>Student Name:</t>
  </si>
  <si>
    <t>General Journal</t>
  </si>
  <si>
    <t>Class:</t>
  </si>
  <si>
    <t>Cash balance</t>
  </si>
  <si>
    <t>Bank statement balance</t>
  </si>
  <si>
    <t>Outstanding checks:</t>
  </si>
  <si>
    <t xml:space="preserve">  No. 3031</t>
  </si>
  <si>
    <t>Bank Reconciliation</t>
  </si>
  <si>
    <t xml:space="preserve">  No. 3065</t>
  </si>
  <si>
    <t xml:space="preserve">  No. 3069</t>
  </si>
  <si>
    <t>Check No. 3056 (rent pmt.):</t>
  </si>
  <si>
    <t xml:space="preserve">  Amount entered in books</t>
  </si>
  <si>
    <t>Add:</t>
  </si>
  <si>
    <t xml:space="preserve">  Actual amount</t>
  </si>
  <si>
    <t>Total</t>
  </si>
  <si>
    <t>Deduct:</t>
  </si>
  <si>
    <t xml:space="preserve">  Collection fee charged</t>
  </si>
  <si>
    <t>Outstanding Checks:</t>
  </si>
  <si>
    <t xml:space="preserve">  Amount of NSF check</t>
  </si>
  <si>
    <t>Bank service charge</t>
  </si>
  <si>
    <t>Book balance of cash</t>
  </si>
  <si>
    <t xml:space="preserve">  NSF check</t>
  </si>
  <si>
    <t xml:space="preserve">  Service charge</t>
  </si>
  <si>
    <t>Date</t>
  </si>
  <si>
    <t>Account Title</t>
  </si>
  <si>
    <t>Debit</t>
  </si>
  <si>
    <t>Credit</t>
  </si>
  <si>
    <t>Cash</t>
  </si>
  <si>
    <t>Collection Expense</t>
  </si>
  <si>
    <t xml:space="preserve">  Notes Receivable</t>
  </si>
  <si>
    <t xml:space="preserve">  Cash</t>
  </si>
  <si>
    <t>Miscellaneous Expenses</t>
  </si>
  <si>
    <t>Rent Expense</t>
  </si>
  <si>
    <t xml:space="preserve">  No. 3040 (returned with July statement)</t>
  </si>
  <si>
    <t xml:space="preserve">  Total collected by bank</t>
  </si>
  <si>
    <t xml:space="preserve">  NSF charge by bank</t>
  </si>
  <si>
    <t>Deposit not yet credited by bank</t>
  </si>
  <si>
    <t xml:space="preserve">  Deposit of July 31</t>
  </si>
  <si>
    <t xml:space="preserve">  Error (Check no. 3056)</t>
  </si>
  <si>
    <t>Adjusted book balance</t>
  </si>
  <si>
    <t>August 31 bank reconciliation:</t>
  </si>
  <si>
    <t xml:space="preserve">  Outstanding checks:</t>
  </si>
  <si>
    <t xml:space="preserve">    No. 5888</t>
  </si>
  <si>
    <t xml:space="preserve">    No. 5893</t>
  </si>
  <si>
    <t>Cash Receipts Deposited:</t>
  </si>
  <si>
    <t>Cash Debit</t>
  </si>
  <si>
    <t xml:space="preserve">  Deposit of September 30</t>
  </si>
  <si>
    <t xml:space="preserve">Sept.  5 </t>
  </si>
  <si>
    <t>Date     Description</t>
  </si>
  <si>
    <t>Amount</t>
  </si>
  <si>
    <t>09/05  Deposit</t>
  </si>
  <si>
    <t>Cash Disbursements:</t>
  </si>
  <si>
    <t>09/12  Deposit</t>
  </si>
  <si>
    <t>Check No.</t>
  </si>
  <si>
    <t>Cash Credit</t>
  </si>
  <si>
    <t>09/21  Deposit</t>
  </si>
  <si>
    <t xml:space="preserve">  Interest earned</t>
  </si>
  <si>
    <t>09/25  Deposit</t>
  </si>
  <si>
    <t xml:space="preserve">  Proceeds of note less coll. fee</t>
  </si>
  <si>
    <t>09/30  Interest</t>
  </si>
  <si>
    <t xml:space="preserve">  Error on check no. 5904</t>
  </si>
  <si>
    <t>09/03   5888</t>
  </si>
  <si>
    <t>09/07   5901</t>
  </si>
  <si>
    <t>09/04   5902</t>
  </si>
  <si>
    <t>09/22   5903</t>
  </si>
  <si>
    <t>09/22   5904</t>
  </si>
  <si>
    <t>09/20   5905</t>
  </si>
  <si>
    <t>09/28   5907</t>
  </si>
  <si>
    <t>09/29   5909</t>
  </si>
  <si>
    <t>Acct. No. 101</t>
  </si>
  <si>
    <t>Date        Explanation</t>
  </si>
  <si>
    <t>PR</t>
  </si>
  <si>
    <t>Balance</t>
  </si>
  <si>
    <t>Aug. 31    Balance</t>
  </si>
  <si>
    <t>Sept. 30   Total receipts</t>
  </si>
  <si>
    <t xml:space="preserve">         30   Total disbursements</t>
  </si>
  <si>
    <t>Check No. 5904 for computer equipment:</t>
  </si>
  <si>
    <t>Entered in accounting records</t>
  </si>
  <si>
    <t>Correct amount of check</t>
  </si>
  <si>
    <t>Collection of Note:</t>
  </si>
  <si>
    <t>Credit memorandum from bank</t>
  </si>
  <si>
    <t>Bank collection fee</t>
  </si>
  <si>
    <t xml:space="preserve">  Interest Earned</t>
  </si>
  <si>
    <t>Accts. Rec.-S. Nilson</t>
  </si>
  <si>
    <t>Computer Equipment</t>
  </si>
  <si>
    <t>Check figures:</t>
  </si>
  <si>
    <t>(1) Reconciled balance</t>
  </si>
  <si>
    <t>(2) Credit Note Receivable</t>
  </si>
  <si>
    <t>Additional information for analysis:</t>
  </si>
  <si>
    <t>(a) Unadjusted cash account balance</t>
  </si>
  <si>
    <t xml:space="preserve">     Reported unadjusted cash account balance</t>
  </si>
  <si>
    <t xml:space="preserve">(b) Note collection is added to bank statement </t>
  </si>
  <si>
    <t>Adjusted bank balance</t>
  </si>
  <si>
    <t>Book balance</t>
  </si>
  <si>
    <t xml:space="preserve">  Proceeds of note less collection charge</t>
  </si>
  <si>
    <t>For each of the following errors, explain the effect on (i) the adjusted</t>
  </si>
  <si>
    <t>bank statement cash balance and (ii) the adjusted cash account</t>
  </si>
  <si>
    <t>book balance.</t>
  </si>
  <si>
    <t xml:space="preserve">    statement cash balance on reconciliation.</t>
  </si>
  <si>
    <t>Previous balance</t>
  </si>
  <si>
    <t>Deposits and Credits</t>
  </si>
  <si>
    <t>From the September 30 bank statement:</t>
  </si>
  <si>
    <t>Total Checks and Debits</t>
  </si>
  <si>
    <t>Total Deposits and Credits</t>
  </si>
  <si>
    <t>Current Balance</t>
  </si>
  <si>
    <t>Checks and Debits</t>
  </si>
  <si>
    <t>Daily Balance</t>
  </si>
  <si>
    <t>09/17  NSF</t>
  </si>
  <si>
    <t>09/30  Credit memo</t>
  </si>
  <si>
    <t>Describe three situations that could explain this.</t>
  </si>
  <si>
    <t>Branch note collection:</t>
  </si>
  <si>
    <t>Evan Shaw check:</t>
  </si>
  <si>
    <t xml:space="preserve">     $45 collection fee)</t>
  </si>
  <si>
    <t>To record note collection less fees.</t>
  </si>
  <si>
    <t>To charge account for NSF check plus fees.</t>
  </si>
  <si>
    <t>To record bank service fee.</t>
  </si>
  <si>
    <t>To correct an entry error.</t>
  </si>
  <si>
    <t>To record interest earned.</t>
  </si>
  <si>
    <t>To record note collection less fee.</t>
  </si>
  <si>
    <t>To charge account for NSF check plus fee.</t>
  </si>
  <si>
    <t>The bank statement reveals that some of the prenumbered checks in the sequence are missing.</t>
  </si>
  <si>
    <t>R12</t>
  </si>
  <si>
    <t>D23</t>
  </si>
  <si>
    <t>08/31</t>
  </si>
  <si>
    <t>09/03</t>
  </si>
  <si>
    <t>09/04</t>
  </si>
  <si>
    <t>09/05</t>
  </si>
  <si>
    <t>09/07</t>
  </si>
  <si>
    <t>09/12</t>
  </si>
  <si>
    <t>09/17</t>
  </si>
  <si>
    <t>09/20</t>
  </si>
  <si>
    <t>09/21</t>
  </si>
  <si>
    <t>09/22</t>
  </si>
  <si>
    <t>09/25</t>
  </si>
  <si>
    <t>09/28</t>
  </si>
  <si>
    <t>09/29</t>
  </si>
  <si>
    <t>09/30</t>
  </si>
  <si>
    <t>BRANCH COMPANY</t>
  </si>
  <si>
    <t xml:space="preserve">     cash balance on reconciliation ($8,000 less</t>
  </si>
  <si>
    <t xml:space="preserve">     3031</t>
  </si>
  <si>
    <t xml:space="preserve">     3065</t>
  </si>
  <si>
    <t xml:space="preserve">     3069</t>
  </si>
  <si>
    <t>a. Unadjusted cash account balance of $27,497 is listed on reconciliation</t>
  </si>
  <si>
    <t xml:space="preserve">    as $27,947.</t>
  </si>
  <si>
    <t>b. Collection of $8,000 note less $45 collection fee is added to bank</t>
  </si>
  <si>
    <t>CHAVEZ COMPANY</t>
  </si>
  <si>
    <t>From Chavez Company's Accounting Records:</t>
  </si>
  <si>
    <t xml:space="preserve">  Checks  No. 5893</t>
  </si>
  <si>
    <t xml:space="preserve">                     5906</t>
  </si>
  <si>
    <t xml:space="preserve">                     5908</t>
  </si>
  <si>
    <t xml:space="preserve">        Amount</t>
  </si>
  <si>
    <t xml:space="preserve">Date   Check </t>
  </si>
  <si>
    <t>Given Data P06-05A:</t>
  </si>
  <si>
    <t>Problem 06-05A</t>
  </si>
  <si>
    <t>Given Data P06-04A:</t>
  </si>
  <si>
    <t>Problem 06-04A</t>
  </si>
  <si>
    <t>July 31, 2013</t>
  </si>
  <si>
    <t>a.</t>
  </si>
  <si>
    <t>b.</t>
  </si>
  <si>
    <t>c.</t>
  </si>
  <si>
    <t>d.</t>
  </si>
  <si>
    <t>e.</t>
  </si>
  <si>
    <t>f.</t>
  </si>
  <si>
    <t>g.</t>
  </si>
  <si>
    <t>Accts. Receivable - E. Shaw</t>
  </si>
  <si>
    <t xml:space="preserve">   </t>
  </si>
  <si>
    <t xml:space="preserve"> </t>
  </si>
  <si>
    <t xml:space="preserve">    </t>
  </si>
  <si>
    <r>
      <t xml:space="preserve">    </t>
    </r>
    <r>
      <rPr>
        <u/>
        <sz val="10"/>
        <rFont val="Arial"/>
        <family val="2"/>
      </rPr>
      <t/>
    </r>
  </si>
</sst>
</file>

<file path=xl/styles.xml><?xml version="1.0" encoding="utf-8"?>
<styleSheet xmlns="http://schemas.openxmlformats.org/spreadsheetml/2006/main">
  <numFmts count="9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mmmm\ d\,\ yyyy"/>
    <numFmt numFmtId="167" formatCode="_(* #,##0_);_(* \(#,##0\);_(* &quot;-&quot;??_);_(@_)"/>
    <numFmt numFmtId="170" formatCode="mmm\ d"/>
    <numFmt numFmtId="175" formatCode="m/d"/>
  </numFmts>
  <fonts count="14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sz val="9"/>
      <color indexed="81"/>
      <name val="Tahoma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4" borderId="0">
      <alignment horizontal="center"/>
    </xf>
    <xf numFmtId="41" fontId="2" fillId="5" borderId="0" applyBorder="0">
      <protection locked="0"/>
    </xf>
  </cellStyleXfs>
  <cellXfs count="147">
    <xf numFmtId="0" fontId="0" fillId="0" borderId="0" xfId="0"/>
    <xf numFmtId="0" fontId="4" fillId="0" borderId="0" xfId="0" applyFont="1" applyBorder="1" applyAlignment="1" applyProtection="1">
      <alignment horizontal="right"/>
    </xf>
    <xf numFmtId="0" fontId="4" fillId="0" borderId="0" xfId="0" applyFont="1" applyProtection="1"/>
    <xf numFmtId="0" fontId="4" fillId="0" borderId="0" xfId="0" applyFont="1"/>
    <xf numFmtId="3" fontId="6" fillId="0" borderId="0" xfId="0" applyNumberFormat="1" applyFont="1" applyProtection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 applyProtection="1"/>
    <xf numFmtId="0" fontId="2" fillId="0" borderId="0" xfId="0" applyFont="1" applyProtection="1"/>
    <xf numFmtId="0" fontId="2" fillId="0" borderId="0" xfId="0" applyFont="1" applyAlignment="1" applyProtection="1">
      <alignment horizontal="left"/>
    </xf>
    <xf numFmtId="37" fontId="2" fillId="0" borderId="0" xfId="0" applyNumberFormat="1" applyFont="1" applyAlignment="1" applyProtection="1">
      <alignment horizontal="centerContinuous"/>
    </xf>
    <xf numFmtId="7" fontId="2" fillId="0" borderId="0" xfId="0" applyNumberFormat="1" applyFont="1" applyBorder="1" applyProtection="1"/>
    <xf numFmtId="1" fontId="4" fillId="3" borderId="0" xfId="0" applyNumberFormat="1" applyFont="1" applyFill="1" applyBorder="1" applyAlignment="1"/>
    <xf numFmtId="0" fontId="0" fillId="3" borderId="0" xfId="0" applyFill="1"/>
    <xf numFmtId="167" fontId="0" fillId="3" borderId="0" xfId="1" applyNumberFormat="1" applyFont="1" applyFill="1"/>
    <xf numFmtId="0" fontId="1" fillId="3" borderId="0" xfId="0" applyFont="1" applyFill="1" applyAlignment="1" applyProtection="1">
      <alignment horizontal="centerContinuous"/>
    </xf>
    <xf numFmtId="1" fontId="4" fillId="3" borderId="0" xfId="0" applyNumberFormat="1" applyFont="1" applyFill="1" applyBorder="1" applyAlignment="1" applyProtection="1"/>
    <xf numFmtId="167" fontId="4" fillId="3" borderId="0" xfId="1" applyNumberFormat="1" applyFont="1" applyFill="1" applyBorder="1" applyAlignment="1" applyProtection="1"/>
    <xf numFmtId="0" fontId="4" fillId="3" borderId="0" xfId="0" applyFont="1" applyFill="1"/>
    <xf numFmtId="0" fontId="2" fillId="3" borderId="0" xfId="0" applyFont="1" applyFill="1" applyProtection="1"/>
    <xf numFmtId="0" fontId="2" fillId="3" borderId="0" xfId="0" applyFont="1" applyFill="1" applyAlignment="1" applyProtection="1">
      <alignment horizontal="left"/>
    </xf>
    <xf numFmtId="39" fontId="2" fillId="3" borderId="0" xfId="0" applyNumberFormat="1" applyFont="1" applyFill="1" applyProtection="1"/>
    <xf numFmtId="37" fontId="2" fillId="3" borderId="0" xfId="0" applyNumberFormat="1" applyFont="1" applyFill="1" applyProtection="1"/>
    <xf numFmtId="170" fontId="2" fillId="3" borderId="0" xfId="0" applyNumberFormat="1" applyFont="1" applyFill="1" applyAlignment="1" applyProtection="1">
      <alignment horizontal="right"/>
    </xf>
    <xf numFmtId="37" fontId="4" fillId="3" borderId="0" xfId="0" applyNumberFormat="1" applyFont="1" applyFill="1"/>
    <xf numFmtId="1" fontId="7" fillId="3" borderId="0" xfId="0" applyNumberFormat="1" applyFont="1" applyFill="1" applyBorder="1" applyAlignment="1"/>
    <xf numFmtId="43" fontId="4" fillId="3" borderId="0" xfId="1" applyFont="1" applyFill="1" applyBorder="1" applyAlignment="1"/>
    <xf numFmtId="1" fontId="8" fillId="3" borderId="0" xfId="0" applyNumberFormat="1" applyFont="1" applyFill="1" applyBorder="1" applyAlignment="1"/>
    <xf numFmtId="1" fontId="1" fillId="3" borderId="0" xfId="0" applyNumberFormat="1" applyFont="1" applyFill="1" applyBorder="1" applyAlignment="1" applyProtection="1">
      <alignment horizontal="centerContinuous"/>
    </xf>
    <xf numFmtId="1" fontId="2" fillId="3" borderId="0" xfId="0" applyNumberFormat="1" applyFont="1" applyFill="1" applyBorder="1" applyAlignment="1" applyProtection="1">
      <alignment horizontal="left"/>
    </xf>
    <xf numFmtId="43" fontId="4" fillId="3" borderId="0" xfId="1" applyFont="1" applyFill="1" applyBorder="1" applyAlignment="1" applyProtection="1"/>
    <xf numFmtId="1" fontId="4" fillId="3" borderId="0" xfId="0" quotePrefix="1" applyNumberFormat="1" applyFont="1" applyFill="1" applyBorder="1" applyAlignment="1" applyProtection="1"/>
    <xf numFmtId="43" fontId="4" fillId="3" borderId="0" xfId="1" applyFont="1" applyFill="1"/>
    <xf numFmtId="1" fontId="5" fillId="3" borderId="1" xfId="0" applyNumberFormat="1" applyFont="1" applyFill="1" applyBorder="1" applyAlignment="1" applyProtection="1"/>
    <xf numFmtId="1" fontId="4" fillId="3" borderId="0" xfId="0" quotePrefix="1" applyNumberFormat="1" applyFont="1" applyFill="1" applyBorder="1" applyAlignment="1"/>
    <xf numFmtId="175" fontId="4" fillId="3" borderId="0" xfId="0" applyNumberFormat="1" applyFont="1" applyFill="1" applyBorder="1" applyAlignment="1"/>
    <xf numFmtId="1" fontId="4" fillId="3" borderId="0" xfId="2" applyNumberFormat="1" applyFont="1" applyFill="1" applyBorder="1" applyAlignment="1" applyProtection="1">
      <alignment horizontal="centerContinuous"/>
    </xf>
    <xf numFmtId="0" fontId="4" fillId="3" borderId="0" xfId="0" applyFont="1" applyFill="1" applyAlignment="1">
      <alignment horizontal="left"/>
    </xf>
    <xf numFmtId="1" fontId="1" fillId="3" borderId="0" xfId="0" applyNumberFormat="1" applyFont="1" applyFill="1" applyBorder="1" applyAlignment="1">
      <alignment horizontal="right"/>
    </xf>
    <xf numFmtId="1" fontId="1" fillId="3" borderId="0" xfId="0" applyNumberFormat="1" applyFont="1" applyFill="1" applyBorder="1" applyAlignment="1" applyProtection="1"/>
    <xf numFmtId="1" fontId="4" fillId="3" borderId="0" xfId="0" quotePrefix="1" applyNumberFormat="1" applyFont="1" applyFill="1" applyBorder="1" applyAlignment="1">
      <alignment horizontal="right"/>
    </xf>
    <xf numFmtId="167" fontId="2" fillId="3" borderId="0" xfId="1" applyNumberFormat="1" applyFill="1"/>
    <xf numFmtId="43" fontId="4" fillId="3" borderId="1" xfId="1" applyFont="1" applyFill="1" applyBorder="1" applyAlignment="1"/>
    <xf numFmtId="43" fontId="4" fillId="3" borderId="2" xfId="1" applyFont="1" applyFill="1" applyBorder="1" applyAlignment="1"/>
    <xf numFmtId="1" fontId="1" fillId="3" borderId="0" xfId="0" applyNumberFormat="1" applyFont="1" applyFill="1" applyBorder="1" applyAlignment="1" applyProtection="1">
      <alignment horizontal="right"/>
    </xf>
    <xf numFmtId="44" fontId="4" fillId="3" borderId="0" xfId="2" applyFont="1" applyFill="1" applyBorder="1" applyAlignment="1" applyProtection="1"/>
    <xf numFmtId="0" fontId="2" fillId="3" borderId="0" xfId="0" applyFont="1" applyFill="1"/>
    <xf numFmtId="0" fontId="3" fillId="3" borderId="0" xfId="0" applyFont="1" applyFill="1"/>
    <xf numFmtId="38" fontId="0" fillId="3" borderId="0" xfId="2" applyNumberFormat="1" applyFont="1" applyFill="1"/>
    <xf numFmtId="0" fontId="11" fillId="3" borderId="0" xfId="0" applyFont="1" applyFill="1" applyAlignment="1">
      <alignment horizontal="center"/>
    </xf>
    <xf numFmtId="0" fontId="5" fillId="3" borderId="1" xfId="0" applyFont="1" applyFill="1" applyBorder="1" applyAlignment="1" applyProtection="1">
      <alignment horizontal="center"/>
    </xf>
    <xf numFmtId="37" fontId="5" fillId="3" borderId="1" xfId="0" applyNumberFormat="1" applyFont="1" applyFill="1" applyBorder="1" applyAlignment="1" applyProtection="1">
      <alignment horizontal="centerContinuous"/>
    </xf>
    <xf numFmtId="37" fontId="5" fillId="3" borderId="1" xfId="0" applyNumberFormat="1" applyFont="1" applyFill="1" applyBorder="1" applyAlignment="1" applyProtection="1">
      <alignment horizontal="right"/>
    </xf>
    <xf numFmtId="1" fontId="4" fillId="3" borderId="0" xfId="2" applyNumberFormat="1" applyFont="1" applyFill="1" applyBorder="1" applyAlignment="1"/>
    <xf numFmtId="1" fontId="4" fillId="3" borderId="0" xfId="1" applyNumberFormat="1" applyFont="1" applyFill="1" applyBorder="1" applyAlignment="1"/>
    <xf numFmtId="7" fontId="2" fillId="3" borderId="0" xfId="0" applyNumberFormat="1" applyFont="1" applyFill="1" applyBorder="1" applyProtection="1"/>
    <xf numFmtId="3" fontId="6" fillId="3" borderId="0" xfId="0" applyNumberFormat="1" applyFont="1" applyFill="1" applyProtection="1"/>
    <xf numFmtId="37" fontId="5" fillId="3" borderId="1" xfId="0" applyNumberFormat="1" applyFont="1" applyFill="1" applyBorder="1" applyAlignment="1" applyProtection="1">
      <alignment horizontal="left"/>
    </xf>
    <xf numFmtId="0" fontId="5" fillId="3" borderId="1" xfId="0" applyFont="1" applyFill="1" applyBorder="1"/>
    <xf numFmtId="42" fontId="4" fillId="3" borderId="0" xfId="2" applyNumberFormat="1" applyFont="1" applyFill="1" applyBorder="1" applyAlignment="1"/>
    <xf numFmtId="42" fontId="4" fillId="3" borderId="0" xfId="1" applyNumberFormat="1" applyFont="1" applyFill="1" applyBorder="1" applyAlignment="1"/>
    <xf numFmtId="42" fontId="4" fillId="3" borderId="0" xfId="1" applyNumberFormat="1" applyFont="1" applyFill="1" applyBorder="1" applyAlignment="1" applyProtection="1"/>
    <xf numFmtId="42" fontId="4" fillId="3" borderId="0" xfId="0" applyNumberFormat="1" applyFont="1" applyFill="1" applyBorder="1" applyAlignment="1" applyProtection="1"/>
    <xf numFmtId="42" fontId="4" fillId="3" borderId="0" xfId="2" applyNumberFormat="1" applyFont="1" applyFill="1" applyBorder="1" applyAlignment="1" applyProtection="1"/>
    <xf numFmtId="42" fontId="4" fillId="3" borderId="0" xfId="0" applyNumberFormat="1" applyFont="1" applyFill="1" applyBorder="1" applyAlignment="1"/>
    <xf numFmtId="42" fontId="0" fillId="3" borderId="0" xfId="2" applyNumberFormat="1" applyFont="1" applyFill="1"/>
    <xf numFmtId="42" fontId="0" fillId="3" borderId="0" xfId="1" applyNumberFormat="1" applyFont="1" applyFill="1"/>
    <xf numFmtId="41" fontId="2" fillId="3" borderId="0" xfId="0" applyNumberFormat="1" applyFont="1" applyFill="1" applyProtection="1"/>
    <xf numFmtId="41" fontId="4" fillId="3" borderId="0" xfId="0" applyNumberFormat="1" applyFont="1" applyFill="1"/>
    <xf numFmtId="41" fontId="2" fillId="3" borderId="0" xfId="0" applyNumberFormat="1" applyFont="1" applyFill="1" applyBorder="1" applyProtection="1"/>
    <xf numFmtId="0" fontId="13" fillId="3" borderId="0" xfId="0" applyFont="1" applyFill="1" applyAlignment="1">
      <alignment horizontal="left"/>
    </xf>
    <xf numFmtId="37" fontId="4" fillId="2" borderId="0" xfId="0" applyNumberFormat="1" applyFont="1" applyFill="1" applyProtection="1">
      <protection locked="0"/>
    </xf>
    <xf numFmtId="37" fontId="2" fillId="2" borderId="0" xfId="0" applyNumberFormat="1" applyFont="1" applyFill="1" applyProtection="1">
      <protection locked="0"/>
    </xf>
    <xf numFmtId="37" fontId="2" fillId="2" borderId="3" xfId="0" applyNumberFormat="1" applyFont="1" applyFill="1" applyBorder="1" applyProtection="1">
      <protection locked="0"/>
    </xf>
    <xf numFmtId="41" fontId="2" fillId="2" borderId="4" xfId="0" applyNumberFormat="1" applyFont="1" applyFill="1" applyBorder="1" applyProtection="1">
      <protection locked="0"/>
    </xf>
    <xf numFmtId="42" fontId="2" fillId="2" borderId="5" xfId="0" applyNumberFormat="1" applyFont="1" applyFill="1" applyBorder="1" applyProtection="1">
      <protection locked="0"/>
    </xf>
    <xf numFmtId="42" fontId="2" fillId="2" borderId="0" xfId="0" applyNumberFormat="1" applyFont="1" applyFill="1" applyBorder="1" applyProtection="1">
      <protection locked="0"/>
    </xf>
    <xf numFmtId="41" fontId="2" fillId="2" borderId="6" xfId="0" applyNumberFormat="1" applyFont="1" applyFill="1" applyBorder="1" applyProtection="1">
      <protection locked="0"/>
    </xf>
    <xf numFmtId="41" fontId="2" fillId="2" borderId="1" xfId="0" applyNumberFormat="1" applyFont="1" applyFill="1" applyBorder="1" applyProtection="1">
      <protection locked="0"/>
    </xf>
    <xf numFmtId="41" fontId="2" fillId="2" borderId="0" xfId="0" applyNumberFormat="1" applyFont="1" applyFill="1" applyBorder="1" applyProtection="1">
      <protection locked="0"/>
    </xf>
    <xf numFmtId="42" fontId="2" fillId="2" borderId="0" xfId="0" applyNumberFormat="1" applyFont="1" applyFill="1" applyProtection="1">
      <protection locked="0"/>
    </xf>
    <xf numFmtId="41" fontId="2" fillId="2" borderId="1" xfId="1" applyNumberFormat="1" applyFont="1" applyFill="1" applyBorder="1" applyProtection="1">
      <protection locked="0"/>
    </xf>
    <xf numFmtId="41" fontId="2" fillId="2" borderId="0" xfId="0" applyNumberFormat="1" applyFont="1" applyFill="1" applyProtection="1">
      <protection locked="0"/>
    </xf>
    <xf numFmtId="1" fontId="5" fillId="3" borderId="1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 applyProtection="1">
      <alignment horizontal="center"/>
    </xf>
    <xf numFmtId="0" fontId="5" fillId="3" borderId="7" xfId="0" applyFont="1" applyFill="1" applyBorder="1"/>
    <xf numFmtId="1" fontId="5" fillId="3" borderId="7" xfId="0" applyNumberFormat="1" applyFont="1" applyFill="1" applyBorder="1" applyAlignment="1">
      <alignment horizontal="center"/>
    </xf>
    <xf numFmtId="44" fontId="4" fillId="3" borderId="0" xfId="1" applyNumberFormat="1" applyFont="1" applyFill="1" applyBorder="1" applyAlignment="1"/>
    <xf numFmtId="44" fontId="4" fillId="3" borderId="0" xfId="1" applyNumberFormat="1" applyFont="1" applyFill="1" applyBorder="1" applyAlignment="1" applyProtection="1">
      <alignment horizontal="centerContinuous"/>
    </xf>
    <xf numFmtId="44" fontId="4" fillId="3" borderId="0" xfId="1" applyNumberFormat="1" applyFont="1" applyFill="1" applyBorder="1" applyAlignment="1" applyProtection="1"/>
    <xf numFmtId="1" fontId="5" fillId="3" borderId="1" xfId="0" applyNumberFormat="1" applyFont="1" applyFill="1" applyBorder="1" applyAlignment="1" applyProtection="1">
      <alignment horizontal="right"/>
    </xf>
    <xf numFmtId="1" fontId="5" fillId="3" borderId="1" xfId="0" applyNumberFormat="1" applyFont="1" applyFill="1" applyBorder="1" applyAlignment="1" applyProtection="1">
      <alignment horizontal="left"/>
    </xf>
    <xf numFmtId="0" fontId="5" fillId="3" borderId="1" xfId="0" applyFont="1" applyFill="1" applyBorder="1" applyAlignment="1">
      <alignment horizontal="center"/>
    </xf>
    <xf numFmtId="44" fontId="4" fillId="3" borderId="0" xfId="0" applyNumberFormat="1" applyFont="1" applyFill="1" applyBorder="1" applyAlignment="1"/>
    <xf numFmtId="44" fontId="0" fillId="3" borderId="0" xfId="2" applyNumberFormat="1" applyFont="1" applyFill="1"/>
    <xf numFmtId="44" fontId="0" fillId="3" borderId="0" xfId="1" applyNumberFormat="1" applyFont="1" applyFill="1"/>
    <xf numFmtId="43" fontId="4" fillId="3" borderId="0" xfId="0" applyNumberFormat="1" applyFont="1" applyFill="1"/>
    <xf numFmtId="43" fontId="2" fillId="2" borderId="0" xfId="0" applyNumberFormat="1" applyFont="1" applyFill="1" applyProtection="1">
      <protection locked="0"/>
    </xf>
    <xf numFmtId="43" fontId="2" fillId="3" borderId="0" xfId="0" applyNumberFormat="1" applyFont="1" applyFill="1" applyProtection="1"/>
    <xf numFmtId="43" fontId="2" fillId="2" borderId="1" xfId="1" applyNumberFormat="1" applyFont="1" applyFill="1" applyBorder="1" applyProtection="1">
      <protection locked="0"/>
    </xf>
    <xf numFmtId="43" fontId="2" fillId="2" borderId="0" xfId="1" applyNumberFormat="1" applyFont="1" applyFill="1" applyProtection="1">
      <protection locked="0"/>
    </xf>
    <xf numFmtId="43" fontId="2" fillId="3" borderId="0" xfId="0" applyNumberFormat="1" applyFont="1" applyFill="1"/>
    <xf numFmtId="43" fontId="2" fillId="2" borderId="6" xfId="0" applyNumberFormat="1" applyFont="1" applyFill="1" applyBorder="1" applyProtection="1">
      <protection locked="0"/>
    </xf>
    <xf numFmtId="43" fontId="2" fillId="2" borderId="1" xfId="0" applyNumberFormat="1" applyFont="1" applyFill="1" applyBorder="1" applyProtection="1">
      <protection locked="0"/>
    </xf>
    <xf numFmtId="43" fontId="2" fillId="2" borderId="4" xfId="1" applyNumberFormat="1" applyFont="1" applyFill="1" applyBorder="1" applyProtection="1">
      <protection locked="0"/>
    </xf>
    <xf numFmtId="43" fontId="4" fillId="2" borderId="0" xfId="0" applyNumberFormat="1" applyFont="1" applyFill="1" applyProtection="1">
      <protection locked="0"/>
    </xf>
    <xf numFmtId="43" fontId="2" fillId="2" borderId="8" xfId="1" applyNumberFormat="1" applyFont="1" applyFill="1" applyBorder="1" applyProtection="1">
      <protection locked="0"/>
    </xf>
    <xf numFmtId="43" fontId="2" fillId="2" borderId="8" xfId="0" applyNumberFormat="1" applyFont="1" applyFill="1" applyBorder="1" applyProtection="1">
      <protection locked="0"/>
    </xf>
    <xf numFmtId="44" fontId="2" fillId="2" borderId="0" xfId="0" applyNumberFormat="1" applyFont="1" applyFill="1" applyProtection="1">
      <protection locked="0"/>
    </xf>
    <xf numFmtId="44" fontId="2" fillId="2" borderId="5" xfId="0" applyNumberFormat="1" applyFont="1" applyFill="1" applyBorder="1" applyProtection="1">
      <protection locked="0"/>
    </xf>
    <xf numFmtId="44" fontId="2" fillId="2" borderId="8" xfId="2" applyNumberFormat="1" applyFont="1" applyFill="1" applyBorder="1" applyProtection="1">
      <protection locked="0"/>
    </xf>
    <xf numFmtId="43" fontId="4" fillId="3" borderId="0" xfId="1" applyFont="1" applyFill="1" applyBorder="1" applyAlignment="1" applyProtection="1">
      <alignment horizontal="center"/>
    </xf>
    <xf numFmtId="49" fontId="4" fillId="3" borderId="0" xfId="0" applyNumberFormat="1" applyFont="1" applyFill="1" applyBorder="1" applyAlignment="1">
      <alignment horizontal="center"/>
    </xf>
    <xf numFmtId="41" fontId="2" fillId="4" borderId="0" xfId="3">
      <alignment horizontal="center"/>
    </xf>
    <xf numFmtId="1" fontId="7" fillId="3" borderId="0" xfId="0" applyNumberFormat="1" applyFont="1" applyFill="1" applyBorder="1" applyAlignment="1" applyProtection="1">
      <alignment horizontal="left"/>
    </xf>
    <xf numFmtId="41" fontId="2" fillId="4" borderId="0" xfId="3" applyFont="1">
      <alignment horizontal="center"/>
    </xf>
    <xf numFmtId="0" fontId="0" fillId="0" borderId="0" xfId="0"/>
    <xf numFmtId="0" fontId="0" fillId="2" borderId="0" xfId="0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37" fontId="2" fillId="3" borderId="0" xfId="0" applyNumberFormat="1" applyFont="1" applyFill="1" applyAlignment="1" applyProtection="1">
      <alignment horizontal="left"/>
    </xf>
    <xf numFmtId="0" fontId="5" fillId="3" borderId="0" xfId="0" applyFont="1" applyFill="1" applyAlignment="1" applyProtection="1">
      <alignment horizontal="center"/>
    </xf>
    <xf numFmtId="0" fontId="13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37" fontId="13" fillId="3" borderId="0" xfId="0" applyNumberFormat="1" applyFont="1" applyFill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0" fillId="3" borderId="0" xfId="0" quotePrefix="1" applyFill="1" applyAlignment="1" applyProtection="1">
      <alignment horizontal="left"/>
    </xf>
    <xf numFmtId="37" fontId="2" fillId="3" borderId="9" xfId="0" applyNumberFormat="1" applyFont="1" applyFill="1" applyBorder="1" applyAlignment="1" applyProtection="1">
      <alignment horizontal="left"/>
    </xf>
    <xf numFmtId="37" fontId="0" fillId="3" borderId="0" xfId="0" applyNumberFormat="1" applyFill="1" applyAlignment="1" applyProtection="1">
      <alignment horizontal="left"/>
    </xf>
    <xf numFmtId="165" fontId="5" fillId="3" borderId="0" xfId="0" applyNumberFormat="1" applyFont="1" applyFill="1" applyAlignment="1" applyProtection="1">
      <alignment horizontal="center"/>
    </xf>
    <xf numFmtId="0" fontId="0" fillId="3" borderId="0" xfId="0" applyFill="1" applyAlignment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5" fillId="0" borderId="0" xfId="0" applyFont="1" applyAlignment="1" applyProtection="1">
      <alignment horizontal="left"/>
      <protection locked="0"/>
    </xf>
    <xf numFmtId="1" fontId="4" fillId="3" borderId="0" xfId="0" applyNumberFormat="1" applyFont="1" applyFill="1" applyBorder="1" applyAlignment="1">
      <alignment horizontal="left"/>
    </xf>
    <xf numFmtId="1" fontId="5" fillId="3" borderId="0" xfId="0" applyNumberFormat="1" applyFont="1" applyFill="1" applyBorder="1" applyAlignment="1">
      <alignment horizontal="left"/>
    </xf>
    <xf numFmtId="0" fontId="1" fillId="3" borderId="0" xfId="0" applyFont="1" applyFill="1" applyAlignment="1" applyProtection="1">
      <alignment horizontal="center"/>
    </xf>
    <xf numFmtId="1" fontId="0" fillId="0" borderId="0" xfId="0" applyNumberFormat="1" applyBorder="1" applyAlignment="1" applyProtection="1">
      <alignment horizontal="left"/>
    </xf>
    <xf numFmtId="0" fontId="5" fillId="3" borderId="0" xfId="0" quotePrefix="1" applyFont="1" applyFill="1" applyAlignment="1" applyProtection="1">
      <alignment horizontal="center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8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/>
    </xf>
    <xf numFmtId="0" fontId="4" fillId="3" borderId="0" xfId="0" applyFont="1" applyFill="1" applyAlignment="1"/>
    <xf numFmtId="0" fontId="0" fillId="0" borderId="0" xfId="0" applyAlignment="1"/>
    <xf numFmtId="1" fontId="9" fillId="3" borderId="0" xfId="0" applyNumberFormat="1" applyFont="1" applyFill="1" applyBorder="1" applyAlignment="1">
      <alignment horizontal="left"/>
    </xf>
    <xf numFmtId="1" fontId="4" fillId="3" borderId="0" xfId="0" applyNumberFormat="1" applyFont="1" applyFill="1" applyBorder="1" applyAlignment="1" applyProtection="1">
      <alignment horizontal="left"/>
    </xf>
    <xf numFmtId="1" fontId="5" fillId="3" borderId="1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 applyProtection="1">
      <alignment horizontal="center"/>
    </xf>
    <xf numFmtId="0" fontId="0" fillId="3" borderId="9" xfId="0" applyFill="1" applyBorder="1" applyAlignment="1">
      <alignment horizontal="left"/>
    </xf>
  </cellXfs>
  <cellStyles count="5">
    <cellStyle name="Comma" xfId="1" builtinId="3"/>
    <cellStyle name="Currency" xfId="2" builtinId="4"/>
    <cellStyle name="MH Blue w/ #" xfId="3"/>
    <cellStyle name="MH Yellow w/#" xf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Q73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3" customWidth="1"/>
    <col min="2" max="7" width="12.7109375" style="3" customWidth="1"/>
    <col min="8" max="8" width="2.7109375" style="3" customWidth="1"/>
    <col min="9" max="34" width="12.7109375" style="3" customWidth="1"/>
    <col min="35" max="16384" width="9.140625" style="3"/>
  </cols>
  <sheetData>
    <row r="1" spans="1:14">
      <c r="B1" s="1" t="s">
        <v>0</v>
      </c>
      <c r="C1" s="131"/>
      <c r="D1" s="131"/>
      <c r="G1" s="5"/>
      <c r="H1" s="5"/>
      <c r="I1" s="5"/>
      <c r="J1" s="5"/>
      <c r="K1" s="5"/>
      <c r="L1" s="5"/>
      <c r="M1" s="5"/>
    </row>
    <row r="2" spans="1:14">
      <c r="B2" s="1" t="s">
        <v>2</v>
      </c>
      <c r="C2" s="131"/>
      <c r="D2" s="131"/>
      <c r="G2" s="5"/>
      <c r="H2" s="5"/>
      <c r="I2" s="5"/>
      <c r="J2" s="5"/>
      <c r="K2" s="5"/>
      <c r="L2" s="5"/>
      <c r="M2" s="5"/>
    </row>
    <row r="3" spans="1:14">
      <c r="B3" s="2"/>
      <c r="C3" s="130" t="s">
        <v>155</v>
      </c>
      <c r="D3" s="130"/>
      <c r="G3" s="5"/>
      <c r="H3" s="5"/>
      <c r="I3" s="5"/>
      <c r="J3" s="6"/>
      <c r="K3" s="5"/>
      <c r="L3" s="5"/>
      <c r="M3" s="5"/>
    </row>
    <row r="4" spans="1:14">
      <c r="G4" s="5"/>
      <c r="H4" s="5"/>
      <c r="I4" s="5"/>
      <c r="J4" s="6"/>
      <c r="K4" s="5"/>
      <c r="L4" s="5"/>
      <c r="M4" s="5"/>
    </row>
    <row r="5" spans="1:14">
      <c r="A5" s="112"/>
      <c r="B5" s="120" t="s">
        <v>137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12"/>
    </row>
    <row r="6" spans="1:14">
      <c r="A6" s="112"/>
      <c r="B6" s="120" t="s">
        <v>7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12"/>
    </row>
    <row r="7" spans="1:14">
      <c r="A7" s="112"/>
      <c r="B7" s="128">
        <v>41486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12"/>
    </row>
    <row r="8" spans="1:14">
      <c r="A8" s="112"/>
      <c r="B8" s="18"/>
      <c r="C8" s="17"/>
      <c r="D8" s="17"/>
      <c r="E8" s="18"/>
      <c r="F8" s="18"/>
      <c r="G8" s="11"/>
      <c r="H8" s="53"/>
      <c r="I8" s="112"/>
      <c r="J8" s="112"/>
      <c r="K8" s="112"/>
      <c r="L8" s="112"/>
      <c r="M8" s="112"/>
      <c r="N8" s="112"/>
    </row>
    <row r="9" spans="1:14">
      <c r="A9" s="112"/>
      <c r="B9" s="124" t="s">
        <v>4</v>
      </c>
      <c r="C9" s="124"/>
      <c r="D9" s="124"/>
      <c r="E9" s="66"/>
      <c r="F9" s="79"/>
      <c r="G9" s="11"/>
      <c r="H9" s="53"/>
      <c r="I9" s="124" t="s">
        <v>93</v>
      </c>
      <c r="J9" s="124"/>
      <c r="K9" s="124"/>
      <c r="L9" s="66"/>
      <c r="M9" s="79"/>
      <c r="N9" s="11"/>
    </row>
    <row r="10" spans="1:14">
      <c r="A10" s="112"/>
      <c r="B10" s="124" t="s">
        <v>12</v>
      </c>
      <c r="C10" s="124"/>
      <c r="D10" s="124"/>
      <c r="E10" s="66"/>
      <c r="F10" s="66"/>
      <c r="G10" s="11"/>
      <c r="H10" s="53"/>
      <c r="I10" s="124" t="s">
        <v>12</v>
      </c>
      <c r="J10" s="124"/>
      <c r="K10" s="124"/>
      <c r="L10" s="66"/>
      <c r="M10" s="66"/>
      <c r="N10" s="11"/>
    </row>
    <row r="11" spans="1:14">
      <c r="A11" s="112"/>
      <c r="B11" s="124" t="s">
        <v>37</v>
      </c>
      <c r="C11" s="124"/>
      <c r="D11" s="124"/>
      <c r="E11" s="66"/>
      <c r="F11" s="80"/>
      <c r="G11" s="11"/>
      <c r="H11" s="53"/>
      <c r="I11" s="124" t="s">
        <v>94</v>
      </c>
      <c r="J11" s="124"/>
      <c r="K11" s="124"/>
      <c r="L11" s="66"/>
      <c r="M11" s="77"/>
      <c r="N11" s="11"/>
    </row>
    <row r="12" spans="1:14">
      <c r="A12" s="112"/>
      <c r="B12" s="124" t="s">
        <v>14</v>
      </c>
      <c r="C12" s="124"/>
      <c r="D12" s="124"/>
      <c r="E12" s="66"/>
      <c r="F12" s="81"/>
      <c r="G12" s="11"/>
      <c r="H12" s="53"/>
      <c r="I12" s="124"/>
      <c r="J12" s="124"/>
      <c r="K12" s="124"/>
      <c r="L12" s="66"/>
      <c r="M12" s="78"/>
      <c r="N12" s="11"/>
    </row>
    <row r="13" spans="1:14">
      <c r="A13" s="112"/>
      <c r="B13" s="124" t="s">
        <v>15</v>
      </c>
      <c r="C13" s="124"/>
      <c r="D13" s="124"/>
      <c r="E13" s="66"/>
      <c r="F13" s="66"/>
      <c r="G13" s="11"/>
      <c r="H13" s="53"/>
      <c r="I13" s="124"/>
      <c r="J13" s="124"/>
      <c r="K13" s="124"/>
      <c r="L13" s="66"/>
      <c r="M13" s="66"/>
      <c r="N13" s="11"/>
    </row>
    <row r="14" spans="1:14">
      <c r="A14" s="112"/>
      <c r="B14" s="124" t="s">
        <v>17</v>
      </c>
      <c r="C14" s="124"/>
      <c r="D14" s="124"/>
      <c r="E14" s="66"/>
      <c r="F14" s="66"/>
      <c r="G14" s="11"/>
      <c r="H14" s="53"/>
      <c r="I14" s="124" t="s">
        <v>15</v>
      </c>
      <c r="J14" s="124"/>
      <c r="K14" s="124"/>
      <c r="L14" s="66"/>
      <c r="M14" s="66"/>
      <c r="N14" s="11"/>
    </row>
    <row r="15" spans="1:14">
      <c r="A15" s="112"/>
      <c r="B15" s="125" t="s">
        <v>139</v>
      </c>
      <c r="C15" s="124"/>
      <c r="D15" s="124"/>
      <c r="E15" s="79"/>
      <c r="F15" s="67"/>
      <c r="G15" s="11"/>
      <c r="H15" s="53"/>
      <c r="I15" s="19" t="s">
        <v>21</v>
      </c>
      <c r="J15" s="19"/>
      <c r="K15" s="19"/>
      <c r="L15" s="75"/>
      <c r="M15" s="67"/>
      <c r="N15" s="11"/>
    </row>
    <row r="16" spans="1:14">
      <c r="A16" s="112"/>
      <c r="B16" s="125" t="s">
        <v>140</v>
      </c>
      <c r="C16" s="124"/>
      <c r="D16" s="124"/>
      <c r="E16" s="76"/>
      <c r="F16" s="67"/>
      <c r="G16" s="11"/>
      <c r="H16" s="53"/>
      <c r="I16" s="19" t="s">
        <v>22</v>
      </c>
      <c r="J16" s="19"/>
      <c r="K16" s="19"/>
      <c r="L16" s="76"/>
      <c r="M16" s="67"/>
      <c r="N16" s="11"/>
    </row>
    <row r="17" spans="1:14">
      <c r="A17" s="112"/>
      <c r="B17" s="125" t="s">
        <v>141</v>
      </c>
      <c r="C17" s="124"/>
      <c r="D17" s="124"/>
      <c r="E17" s="77"/>
      <c r="F17" s="73"/>
      <c r="G17" s="11"/>
      <c r="H17" s="53"/>
      <c r="I17" s="19" t="s">
        <v>38</v>
      </c>
      <c r="J17" s="19"/>
      <c r="K17" s="19"/>
      <c r="L17" s="77"/>
      <c r="M17" s="73"/>
      <c r="N17" s="11"/>
    </row>
    <row r="18" spans="1:14" ht="13.5" thickBot="1">
      <c r="A18" s="112"/>
      <c r="B18" s="124" t="s">
        <v>92</v>
      </c>
      <c r="C18" s="124"/>
      <c r="D18" s="124"/>
      <c r="E18" s="68"/>
      <c r="F18" s="74"/>
      <c r="G18" s="48" t="str">
        <f>IF(F18="","",IF(F18=34602,"«- Correct!","«- Try again!"))</f>
        <v/>
      </c>
      <c r="H18" s="52"/>
      <c r="I18" s="19" t="s">
        <v>39</v>
      </c>
      <c r="J18" s="19"/>
      <c r="K18" s="19"/>
      <c r="L18" s="66"/>
      <c r="M18" s="74"/>
      <c r="N18" s="48" t="str">
        <f>IF(M18="","",IF(M18=34602,"«- Correct!","«- Try again!"))</f>
        <v/>
      </c>
    </row>
    <row r="19" spans="1:14" ht="13.5" thickTop="1">
      <c r="A19" s="112"/>
      <c r="B19" s="124"/>
      <c r="C19" s="124"/>
      <c r="D19" s="124"/>
      <c r="E19" s="66"/>
      <c r="F19" s="66"/>
      <c r="G19" s="11"/>
      <c r="H19" s="53"/>
      <c r="I19" s="112"/>
      <c r="J19" s="112"/>
      <c r="K19" s="112"/>
      <c r="L19" s="112"/>
      <c r="M19" s="112"/>
      <c r="N19" s="112"/>
    </row>
    <row r="20" spans="1:14">
      <c r="C20" s="8"/>
      <c r="D20" s="8"/>
      <c r="E20" s="7"/>
      <c r="F20" s="10"/>
      <c r="G20" s="5"/>
      <c r="H20" s="5"/>
      <c r="I20" s="5"/>
      <c r="J20" s="5"/>
      <c r="K20" s="5"/>
      <c r="L20" s="5"/>
      <c r="M20" s="5"/>
    </row>
    <row r="21" spans="1:14">
      <c r="A21" s="112"/>
      <c r="B21" s="120" t="s">
        <v>137</v>
      </c>
      <c r="C21" s="120"/>
      <c r="D21" s="120"/>
      <c r="E21" s="120"/>
      <c r="F21" s="120"/>
      <c r="G21" s="11"/>
      <c r="H21" s="11"/>
      <c r="I21" s="5"/>
      <c r="J21" s="5"/>
      <c r="K21" s="5"/>
      <c r="L21" s="5"/>
      <c r="M21" s="5"/>
    </row>
    <row r="22" spans="1:14">
      <c r="A22" s="112"/>
      <c r="B22" s="120" t="s">
        <v>1</v>
      </c>
      <c r="C22" s="120"/>
      <c r="D22" s="120"/>
      <c r="E22" s="120"/>
      <c r="F22" s="120"/>
      <c r="G22" s="11"/>
      <c r="H22" s="11"/>
      <c r="I22" s="5"/>
      <c r="J22" s="5"/>
      <c r="K22" s="5"/>
      <c r="L22" s="5"/>
      <c r="M22" s="5"/>
    </row>
    <row r="23" spans="1:14">
      <c r="A23" s="112"/>
      <c r="B23" s="18"/>
      <c r="C23" s="21"/>
      <c r="D23" s="21"/>
      <c r="E23" s="21"/>
      <c r="F23" s="21"/>
      <c r="G23" s="11"/>
      <c r="H23" s="11"/>
      <c r="I23" s="5"/>
      <c r="J23" s="5"/>
      <c r="K23" s="5"/>
      <c r="L23" s="5"/>
      <c r="M23" s="5"/>
    </row>
    <row r="24" spans="1:14">
      <c r="A24" s="112"/>
      <c r="B24" s="49" t="s">
        <v>23</v>
      </c>
      <c r="C24" s="50" t="s">
        <v>24</v>
      </c>
      <c r="D24" s="50"/>
      <c r="E24" s="51" t="s">
        <v>25</v>
      </c>
      <c r="F24" s="51" t="s">
        <v>26</v>
      </c>
      <c r="G24" s="11"/>
      <c r="H24" s="11"/>
      <c r="I24" s="5"/>
      <c r="J24" s="5"/>
      <c r="K24" s="5"/>
      <c r="L24" s="5"/>
      <c r="M24" s="5"/>
    </row>
    <row r="25" spans="1:14">
      <c r="A25" s="112"/>
      <c r="B25" s="22">
        <v>38564</v>
      </c>
      <c r="C25" s="126" t="s">
        <v>27</v>
      </c>
      <c r="D25" s="126"/>
      <c r="E25" s="72"/>
      <c r="F25" s="21"/>
      <c r="G25" s="11"/>
      <c r="H25" s="11"/>
      <c r="I25" s="5"/>
      <c r="J25" s="5"/>
      <c r="K25" s="5"/>
      <c r="L25" s="5"/>
      <c r="M25" s="5"/>
    </row>
    <row r="26" spans="1:14">
      <c r="A26" s="112"/>
      <c r="B26" s="18"/>
      <c r="C26" s="119" t="s">
        <v>28</v>
      </c>
      <c r="D26" s="119"/>
      <c r="E26" s="71"/>
      <c r="F26" s="21"/>
      <c r="G26" s="11"/>
      <c r="H26" s="11"/>
      <c r="I26" s="5"/>
      <c r="J26" s="5"/>
      <c r="K26" s="5"/>
      <c r="L26" s="5"/>
      <c r="M26" s="5"/>
    </row>
    <row r="27" spans="1:14">
      <c r="A27" s="112"/>
      <c r="B27" s="12"/>
      <c r="C27" s="119" t="s">
        <v>29</v>
      </c>
      <c r="D27" s="119"/>
      <c r="E27" s="21"/>
      <c r="F27" s="71"/>
      <c r="G27" s="48" t="str">
        <f>IF(F27="","",IF(F27=8000,"«- Correct!","«- Try again!"))</f>
        <v/>
      </c>
      <c r="H27" s="11"/>
      <c r="I27" s="5"/>
      <c r="J27" s="5"/>
      <c r="K27" s="5"/>
      <c r="L27" s="5"/>
      <c r="M27" s="5"/>
    </row>
    <row r="28" spans="1:14">
      <c r="A28" s="112"/>
      <c r="B28" s="12"/>
      <c r="C28" s="123" t="s">
        <v>113</v>
      </c>
      <c r="D28" s="123"/>
      <c r="E28" s="123"/>
      <c r="F28" s="48"/>
      <c r="G28" s="48"/>
      <c r="H28" s="11"/>
      <c r="I28" s="5"/>
      <c r="J28" s="5"/>
      <c r="K28" s="5"/>
      <c r="L28" s="5"/>
      <c r="M28" s="5"/>
    </row>
    <row r="29" spans="1:14">
      <c r="A29" s="112"/>
      <c r="B29" s="12"/>
      <c r="C29" s="119"/>
      <c r="D29" s="119"/>
      <c r="E29" s="21"/>
      <c r="F29" s="48"/>
      <c r="G29" s="48"/>
      <c r="H29" s="11"/>
      <c r="I29" s="5"/>
      <c r="J29" s="5"/>
      <c r="K29" s="5"/>
      <c r="L29" s="5"/>
      <c r="M29" s="5"/>
    </row>
    <row r="30" spans="1:14">
      <c r="A30" s="112"/>
      <c r="B30" s="18">
        <v>31</v>
      </c>
      <c r="C30" s="127" t="s">
        <v>164</v>
      </c>
      <c r="D30" s="119"/>
      <c r="E30" s="71"/>
      <c r="F30" s="21"/>
      <c r="G30" s="11"/>
      <c r="H30" s="11"/>
      <c r="I30" s="5"/>
      <c r="J30" s="5"/>
      <c r="K30" s="5"/>
      <c r="L30" s="5"/>
      <c r="M30" s="5"/>
    </row>
    <row r="31" spans="1:14">
      <c r="A31" s="112"/>
      <c r="B31" s="18"/>
      <c r="C31" s="119" t="s">
        <v>30</v>
      </c>
      <c r="D31" s="119"/>
      <c r="E31" s="21"/>
      <c r="F31" s="71"/>
      <c r="G31" s="48" t="str">
        <f>IF(F31="","",IF(F31=805,"«- Correct!","«- Try again!"))</f>
        <v/>
      </c>
      <c r="H31" s="11"/>
      <c r="I31" s="5"/>
      <c r="J31" s="5"/>
      <c r="K31" s="5"/>
      <c r="L31" s="5"/>
      <c r="M31" s="5"/>
    </row>
    <row r="32" spans="1:14">
      <c r="A32" s="112"/>
      <c r="B32" s="18"/>
      <c r="C32" s="123" t="s">
        <v>114</v>
      </c>
      <c r="D32" s="123"/>
      <c r="E32" s="123"/>
      <c r="F32" s="48"/>
      <c r="G32" s="48"/>
      <c r="H32" s="11"/>
      <c r="I32" s="5"/>
      <c r="J32" s="5"/>
      <c r="K32" s="5"/>
      <c r="L32" s="5"/>
      <c r="M32" s="5"/>
    </row>
    <row r="33" spans="1:17">
      <c r="A33" s="112"/>
      <c r="B33" s="18"/>
      <c r="C33" s="119"/>
      <c r="D33" s="119"/>
      <c r="E33" s="21"/>
      <c r="F33" s="48"/>
      <c r="G33" s="48"/>
      <c r="H33" s="11"/>
      <c r="I33" s="5"/>
      <c r="J33" s="5"/>
      <c r="K33" s="5"/>
      <c r="L33" s="5"/>
      <c r="M33" s="5"/>
    </row>
    <row r="34" spans="1:17">
      <c r="A34" s="112"/>
      <c r="B34" s="18">
        <v>31</v>
      </c>
      <c r="C34" s="119" t="s">
        <v>31</v>
      </c>
      <c r="D34" s="119"/>
      <c r="E34" s="71"/>
      <c r="F34" s="21"/>
      <c r="G34" s="11"/>
      <c r="H34" s="11"/>
      <c r="I34" s="5"/>
      <c r="J34" s="5"/>
      <c r="K34" s="5"/>
      <c r="L34" s="5"/>
      <c r="M34" s="5"/>
    </row>
    <row r="35" spans="1:17">
      <c r="A35" s="112"/>
      <c r="B35" s="18"/>
      <c r="C35" s="119" t="s">
        <v>30</v>
      </c>
      <c r="D35" s="119"/>
      <c r="E35" s="21"/>
      <c r="F35" s="71"/>
      <c r="G35" s="48" t="str">
        <f>IF(F35="","",IF(F35=25,"«- Correct!","«- Try again!"))</f>
        <v/>
      </c>
      <c r="H35" s="11"/>
      <c r="I35" s="5"/>
      <c r="J35" s="5"/>
      <c r="K35" s="5"/>
      <c r="L35" s="5"/>
      <c r="M35" s="5"/>
    </row>
    <row r="36" spans="1:17">
      <c r="A36" s="112"/>
      <c r="B36" s="18"/>
      <c r="C36" s="123" t="s">
        <v>115</v>
      </c>
      <c r="D36" s="123"/>
      <c r="E36" s="123"/>
      <c r="F36" s="48"/>
      <c r="G36" s="48"/>
      <c r="H36" s="11"/>
      <c r="I36" s="5"/>
      <c r="J36" s="5"/>
      <c r="K36" s="5"/>
      <c r="L36" s="5"/>
      <c r="M36" s="5"/>
    </row>
    <row r="37" spans="1:17">
      <c r="A37" s="112"/>
      <c r="B37" s="18"/>
      <c r="C37" s="119"/>
      <c r="D37" s="119"/>
      <c r="E37" s="21"/>
      <c r="F37" s="48"/>
      <c r="G37" s="48"/>
      <c r="H37" s="11"/>
      <c r="I37" s="5"/>
      <c r="J37" s="5"/>
      <c r="K37" s="5"/>
      <c r="L37" s="5"/>
      <c r="M37" s="5"/>
    </row>
    <row r="38" spans="1:17">
      <c r="A38" s="112"/>
      <c r="B38" s="18">
        <v>31</v>
      </c>
      <c r="C38" s="119" t="s">
        <v>32</v>
      </c>
      <c r="D38" s="119"/>
      <c r="E38" s="70"/>
      <c r="F38" s="23"/>
      <c r="G38" s="11"/>
      <c r="H38" s="11"/>
      <c r="I38" s="5"/>
      <c r="J38" s="5"/>
      <c r="K38" s="5"/>
      <c r="L38" s="5"/>
      <c r="M38" s="5"/>
    </row>
    <row r="39" spans="1:17">
      <c r="A39" s="112"/>
      <c r="B39" s="18"/>
      <c r="C39" s="127" t="s">
        <v>30</v>
      </c>
      <c r="D39" s="119"/>
      <c r="E39" s="23"/>
      <c r="F39" s="70"/>
      <c r="G39" s="48" t="str">
        <f>IF(F39="","",IF(F39=20,"«- Correct!","«- Try again!"))</f>
        <v/>
      </c>
      <c r="H39" s="11"/>
      <c r="I39" s="5"/>
      <c r="J39" s="5"/>
      <c r="K39" s="5"/>
      <c r="L39" s="5"/>
      <c r="M39" s="5"/>
    </row>
    <row r="40" spans="1:17">
      <c r="A40" s="112"/>
      <c r="B40" s="12"/>
      <c r="C40" s="121" t="s">
        <v>116</v>
      </c>
      <c r="D40" s="121"/>
      <c r="E40" s="121"/>
      <c r="F40" s="12"/>
      <c r="G40" s="11"/>
      <c r="H40" s="11"/>
      <c r="I40" s="5"/>
      <c r="J40" s="5"/>
      <c r="K40" s="5"/>
      <c r="L40" s="5"/>
      <c r="M40" s="5"/>
    </row>
    <row r="41" spans="1:17">
      <c r="A41" s="112"/>
      <c r="B41" s="12"/>
      <c r="C41" s="12"/>
      <c r="D41" s="12"/>
      <c r="E41" s="12"/>
      <c r="F41" s="12"/>
      <c r="G41" s="11"/>
      <c r="H41" s="11"/>
      <c r="I41" s="5"/>
      <c r="J41" s="5"/>
      <c r="K41" s="5"/>
      <c r="L41" s="5"/>
      <c r="M41" s="5"/>
    </row>
    <row r="42" spans="1:17">
      <c r="B42"/>
      <c r="C42"/>
      <c r="D42"/>
      <c r="E42"/>
      <c r="F42"/>
      <c r="G42" s="5"/>
      <c r="H42" s="5"/>
      <c r="I42" s="5"/>
      <c r="J42" s="5"/>
      <c r="K42" s="5"/>
      <c r="L42" s="5"/>
      <c r="M42" s="5"/>
    </row>
    <row r="43" spans="1:17">
      <c r="A43" s="112"/>
      <c r="B43" s="122" t="s">
        <v>95</v>
      </c>
      <c r="C43" s="122"/>
      <c r="D43" s="122"/>
      <c r="E43" s="122"/>
      <c r="F43" s="122"/>
      <c r="G43" s="122"/>
      <c r="H43" s="11"/>
      <c r="I43" s="5"/>
      <c r="J43" s="5"/>
      <c r="K43" s="5"/>
      <c r="L43" s="5"/>
      <c r="M43" s="5"/>
    </row>
    <row r="44" spans="1:17">
      <c r="A44" s="112"/>
      <c r="B44" s="122" t="s">
        <v>96</v>
      </c>
      <c r="C44" s="122"/>
      <c r="D44" s="122"/>
      <c r="E44" s="122"/>
      <c r="F44" s="122"/>
      <c r="G44" s="122"/>
      <c r="H44" s="11"/>
      <c r="I44" s="5"/>
      <c r="J44" s="5"/>
      <c r="K44" s="5"/>
      <c r="L44" s="5"/>
      <c r="M44" s="5"/>
    </row>
    <row r="45" spans="1:17">
      <c r="A45" s="112"/>
      <c r="B45" s="122" t="s">
        <v>97</v>
      </c>
      <c r="C45" s="122"/>
      <c r="D45" s="122"/>
      <c r="E45" s="122"/>
      <c r="F45" s="122"/>
      <c r="G45" s="122"/>
      <c r="H45" s="11"/>
      <c r="I45" s="5"/>
      <c r="J45" s="5"/>
      <c r="K45" s="5"/>
      <c r="L45" s="5"/>
      <c r="M45" s="5"/>
    </row>
    <row r="46" spans="1:17">
      <c r="A46" s="112"/>
      <c r="B46" s="129" t="s">
        <v>142</v>
      </c>
      <c r="C46" s="122"/>
      <c r="D46" s="122"/>
      <c r="E46" s="122"/>
      <c r="F46" s="122"/>
      <c r="G46" s="122"/>
      <c r="H46" s="11"/>
      <c r="I46" s="5"/>
      <c r="J46" s="5"/>
      <c r="K46" s="5"/>
      <c r="L46" s="5"/>
      <c r="M46" s="5"/>
    </row>
    <row r="47" spans="1:17">
      <c r="A47" s="112"/>
      <c r="B47" s="129" t="s">
        <v>143</v>
      </c>
      <c r="C47" s="122"/>
      <c r="D47" s="122"/>
      <c r="E47" s="122"/>
      <c r="F47" s="122"/>
      <c r="G47" s="122"/>
      <c r="H47" s="11"/>
      <c r="I47" s="5"/>
      <c r="J47" s="5"/>
      <c r="K47" s="5"/>
      <c r="L47" s="5"/>
      <c r="M47" s="5"/>
    </row>
    <row r="48" spans="1:17">
      <c r="A48" s="112"/>
      <c r="B48" s="129" t="s">
        <v>144</v>
      </c>
      <c r="C48" s="122"/>
      <c r="D48" s="122"/>
      <c r="E48" s="122"/>
      <c r="F48" s="122"/>
      <c r="G48" s="122"/>
      <c r="H48" s="11"/>
      <c r="I48"/>
      <c r="J48"/>
      <c r="K48"/>
      <c r="L48"/>
      <c r="M48"/>
      <c r="N48"/>
      <c r="O48"/>
      <c r="P48"/>
      <c r="Q48"/>
    </row>
    <row r="49" spans="1:17">
      <c r="A49" s="112"/>
      <c r="B49" s="122" t="s">
        <v>98</v>
      </c>
      <c r="C49" s="122"/>
      <c r="D49" s="122"/>
      <c r="E49" s="122"/>
      <c r="F49" s="122"/>
      <c r="G49" s="122"/>
      <c r="H49" s="11"/>
      <c r="I49"/>
      <c r="J49"/>
      <c r="K49"/>
      <c r="L49"/>
      <c r="M49"/>
      <c r="N49"/>
      <c r="O49"/>
      <c r="P49"/>
      <c r="Q49"/>
    </row>
    <row r="50" spans="1:17">
      <c r="A50" s="112"/>
      <c r="B50" s="116"/>
      <c r="C50" s="117"/>
      <c r="D50" s="117"/>
      <c r="E50" s="117"/>
      <c r="F50" s="117"/>
      <c r="G50" s="117"/>
      <c r="H50" s="11"/>
      <c r="I50"/>
      <c r="J50"/>
      <c r="K50"/>
      <c r="L50"/>
      <c r="M50"/>
      <c r="N50"/>
      <c r="O50"/>
      <c r="P50"/>
      <c r="Q50"/>
    </row>
    <row r="51" spans="1:17">
      <c r="A51" s="112"/>
      <c r="B51" s="117"/>
      <c r="C51" s="117"/>
      <c r="D51" s="117"/>
      <c r="E51" s="117"/>
      <c r="F51" s="117"/>
      <c r="G51" s="117"/>
      <c r="H51" s="11"/>
      <c r="I51"/>
      <c r="J51" s="115" t="s">
        <v>165</v>
      </c>
      <c r="K51" s="115"/>
      <c r="L51" s="115"/>
      <c r="M51" s="115"/>
      <c r="N51" s="115"/>
      <c r="O51" s="115"/>
      <c r="P51"/>
      <c r="Q51"/>
    </row>
    <row r="52" spans="1:17">
      <c r="A52" s="112"/>
      <c r="B52" s="117"/>
      <c r="C52" s="117"/>
      <c r="D52" s="117"/>
      <c r="E52" s="117"/>
      <c r="F52" s="117"/>
      <c r="G52" s="117"/>
      <c r="H52" s="11"/>
      <c r="I52"/>
      <c r="J52" s="115" t="s">
        <v>166</v>
      </c>
      <c r="K52" s="115"/>
      <c r="L52" s="115"/>
      <c r="M52" s="115"/>
      <c r="N52" s="115"/>
      <c r="O52" s="115"/>
      <c r="P52"/>
      <c r="Q52"/>
    </row>
    <row r="53" spans="1:17">
      <c r="A53" s="112"/>
      <c r="B53" s="117"/>
      <c r="C53" s="117"/>
      <c r="D53" s="117"/>
      <c r="E53" s="117"/>
      <c r="F53" s="117"/>
      <c r="G53" s="117"/>
      <c r="H53" s="11"/>
      <c r="I53"/>
      <c r="J53" s="115" t="s">
        <v>165</v>
      </c>
      <c r="K53" s="115"/>
      <c r="L53" s="115"/>
      <c r="M53" s="115"/>
      <c r="N53" s="115"/>
      <c r="O53" s="115"/>
      <c r="P53"/>
      <c r="Q53"/>
    </row>
    <row r="54" spans="1:17">
      <c r="A54" s="112"/>
      <c r="B54" s="117"/>
      <c r="C54" s="117"/>
      <c r="D54" s="117"/>
      <c r="E54" s="117"/>
      <c r="F54" s="117"/>
      <c r="G54" s="117"/>
      <c r="H54" s="11"/>
      <c r="I54"/>
      <c r="J54" s="115" t="s">
        <v>167</v>
      </c>
      <c r="K54" s="115"/>
      <c r="L54" s="115"/>
      <c r="M54" s="115"/>
      <c r="N54" s="115"/>
      <c r="O54" s="115"/>
      <c r="P54"/>
      <c r="Q54"/>
    </row>
    <row r="55" spans="1:17">
      <c r="A55" s="112"/>
      <c r="B55" s="117"/>
      <c r="C55" s="117"/>
      <c r="D55" s="117"/>
      <c r="E55" s="117"/>
      <c r="F55" s="117"/>
      <c r="G55" s="117"/>
      <c r="H55" s="11"/>
      <c r="I55"/>
      <c r="J55" s="115"/>
      <c r="K55" s="115"/>
      <c r="L55" s="115"/>
      <c r="M55" s="115"/>
      <c r="N55" s="115"/>
      <c r="O55" s="115"/>
      <c r="P55"/>
      <c r="Q55"/>
    </row>
    <row r="56" spans="1:17">
      <c r="A56" s="112"/>
      <c r="B56" s="117"/>
      <c r="C56" s="117"/>
      <c r="D56" s="117"/>
      <c r="E56" s="117"/>
      <c r="F56" s="117"/>
      <c r="G56" s="117"/>
      <c r="H56" s="11"/>
      <c r="I56"/>
      <c r="J56" s="115" t="s">
        <v>167</v>
      </c>
      <c r="K56" s="115"/>
      <c r="L56" s="115"/>
      <c r="M56" s="115"/>
      <c r="N56" s="115"/>
      <c r="O56" s="115"/>
      <c r="P56"/>
      <c r="Q56"/>
    </row>
    <row r="57" spans="1:17">
      <c r="A57" s="112"/>
      <c r="B57" s="117"/>
      <c r="C57" s="117"/>
      <c r="D57" s="117"/>
      <c r="E57" s="117"/>
      <c r="F57" s="117"/>
      <c r="G57" s="117"/>
      <c r="H57" s="11"/>
      <c r="I57"/>
      <c r="J57" s="115" t="s">
        <v>167</v>
      </c>
      <c r="K57" s="115"/>
      <c r="L57" s="115"/>
      <c r="M57" s="115"/>
      <c r="N57" s="115"/>
      <c r="O57" s="115"/>
      <c r="P57"/>
      <c r="Q57"/>
    </row>
    <row r="58" spans="1:17">
      <c r="A58" s="112"/>
      <c r="B58" s="117"/>
      <c r="C58" s="117"/>
      <c r="D58" s="117"/>
      <c r="E58" s="117"/>
      <c r="F58" s="117"/>
      <c r="G58" s="117"/>
      <c r="H58" s="11"/>
      <c r="I58"/>
      <c r="J58" s="115" t="s">
        <v>168</v>
      </c>
      <c r="K58" s="115"/>
      <c r="L58" s="115"/>
      <c r="M58" s="115"/>
      <c r="N58" s="115"/>
      <c r="O58" s="115"/>
      <c r="P58"/>
      <c r="Q58"/>
    </row>
    <row r="59" spans="1:17">
      <c r="A59" s="112"/>
      <c r="B59" s="117"/>
      <c r="C59" s="117"/>
      <c r="D59" s="117"/>
      <c r="E59" s="117"/>
      <c r="F59" s="117"/>
      <c r="G59" s="117"/>
      <c r="H59" s="11"/>
      <c r="I59"/>
      <c r="J59"/>
      <c r="K59"/>
      <c r="L59"/>
      <c r="M59"/>
      <c r="N59"/>
      <c r="O59"/>
      <c r="P59"/>
      <c r="Q59"/>
    </row>
    <row r="60" spans="1:17">
      <c r="A60" s="112"/>
      <c r="B60" s="117"/>
      <c r="C60" s="117"/>
      <c r="D60" s="117"/>
      <c r="E60" s="117"/>
      <c r="F60" s="117"/>
      <c r="G60" s="117"/>
      <c r="H60" s="11"/>
      <c r="I60"/>
      <c r="J60"/>
      <c r="K60"/>
      <c r="L60"/>
      <c r="M60"/>
      <c r="N60"/>
      <c r="O60"/>
      <c r="P60"/>
      <c r="Q60"/>
    </row>
    <row r="61" spans="1:17">
      <c r="A61" s="112"/>
      <c r="B61" s="117"/>
      <c r="C61" s="117"/>
      <c r="D61" s="117"/>
      <c r="E61" s="117"/>
      <c r="F61" s="117"/>
      <c r="G61" s="117"/>
      <c r="H61" s="11"/>
      <c r="I61"/>
      <c r="J61"/>
      <c r="K61"/>
      <c r="L61"/>
      <c r="M61"/>
      <c r="N61"/>
      <c r="O61"/>
      <c r="P61"/>
      <c r="Q61"/>
    </row>
    <row r="62" spans="1:17">
      <c r="A62" s="112"/>
      <c r="B62" s="117"/>
      <c r="C62" s="117"/>
      <c r="D62" s="117"/>
      <c r="E62" s="117"/>
      <c r="F62" s="117"/>
      <c r="G62" s="117"/>
      <c r="H62" s="11"/>
      <c r="I62"/>
      <c r="J62"/>
      <c r="K62"/>
      <c r="L62"/>
      <c r="M62"/>
      <c r="N62"/>
      <c r="O62"/>
      <c r="P62"/>
      <c r="Q62"/>
    </row>
    <row r="63" spans="1:17">
      <c r="A63" s="112"/>
      <c r="B63" s="117"/>
      <c r="C63" s="117"/>
      <c r="D63" s="117"/>
      <c r="E63" s="117"/>
      <c r="F63" s="117"/>
      <c r="G63" s="117"/>
      <c r="H63" s="11"/>
      <c r="I63" s="5"/>
      <c r="J63" s="5"/>
      <c r="K63" s="5"/>
      <c r="L63" s="5"/>
      <c r="M63" s="5"/>
    </row>
    <row r="64" spans="1:17">
      <c r="A64" s="112"/>
      <c r="B64" s="118"/>
      <c r="C64" s="118"/>
      <c r="D64" s="118"/>
      <c r="E64" s="118"/>
      <c r="F64" s="118"/>
      <c r="G64" s="118"/>
      <c r="H64" s="11"/>
      <c r="I64" s="5"/>
      <c r="J64" s="5"/>
      <c r="K64" s="5"/>
      <c r="L64" s="5"/>
      <c r="M64" s="5"/>
    </row>
    <row r="65" spans="1:13">
      <c r="A65" s="112"/>
      <c r="B65" s="17"/>
      <c r="C65" s="17"/>
      <c r="D65" s="17"/>
      <c r="E65" s="17"/>
      <c r="F65" s="17"/>
      <c r="G65" s="11"/>
      <c r="H65" s="11"/>
      <c r="I65" s="5"/>
      <c r="J65" s="5"/>
      <c r="K65" s="5"/>
      <c r="L65" s="5"/>
      <c r="M65" s="5"/>
    </row>
    <row r="66" spans="1:13">
      <c r="G66" s="5"/>
      <c r="H66" s="5"/>
      <c r="I66" s="5"/>
      <c r="J66" s="5"/>
      <c r="K66" s="5"/>
      <c r="L66" s="5"/>
      <c r="M66" s="5"/>
    </row>
    <row r="67" spans="1:13">
      <c r="F67" s="4"/>
      <c r="G67" s="5"/>
      <c r="H67" s="5"/>
      <c r="I67" s="5"/>
      <c r="J67" s="5"/>
      <c r="K67" s="5"/>
      <c r="L67" s="5"/>
      <c r="M67" s="5"/>
    </row>
    <row r="68" spans="1:13">
      <c r="G68" s="5"/>
      <c r="H68" s="5"/>
      <c r="I68" s="5"/>
      <c r="J68" s="5"/>
      <c r="K68" s="5"/>
      <c r="L68" s="5"/>
      <c r="M68" s="5"/>
    </row>
    <row r="69" spans="1:13">
      <c r="G69" s="5"/>
      <c r="H69" s="5"/>
      <c r="I69" s="5"/>
      <c r="J69" s="5"/>
      <c r="K69" s="5"/>
      <c r="L69" s="5"/>
      <c r="M69" s="5"/>
    </row>
    <row r="70" spans="1:13">
      <c r="G70" s="5"/>
      <c r="H70" s="5"/>
      <c r="I70" s="5"/>
      <c r="J70" s="5"/>
      <c r="K70" s="5"/>
      <c r="L70" s="5"/>
      <c r="M70" s="5"/>
    </row>
    <row r="71" spans="1:13">
      <c r="G71" s="5"/>
      <c r="H71" s="5"/>
      <c r="I71" s="5"/>
      <c r="J71" s="5"/>
      <c r="K71" s="5"/>
      <c r="L71" s="5"/>
      <c r="M71" s="5"/>
    </row>
    <row r="72" spans="1:13">
      <c r="G72" s="5"/>
      <c r="H72" s="5"/>
      <c r="I72" s="5"/>
      <c r="J72" s="5"/>
      <c r="K72" s="5"/>
      <c r="L72" s="5"/>
      <c r="M72" s="5"/>
    </row>
    <row r="73" spans="1:13">
      <c r="G73" s="5"/>
      <c r="H73" s="5"/>
      <c r="I73" s="5"/>
      <c r="J73" s="5"/>
      <c r="K73" s="5"/>
      <c r="L73" s="5"/>
      <c r="M73" s="5"/>
    </row>
  </sheetData>
  <sheetProtection password="C690" sheet="1" objects="1" scenarios="1" selectLockedCells="1"/>
  <mergeCells count="57">
    <mergeCell ref="C3:D3"/>
    <mergeCell ref="C2:D2"/>
    <mergeCell ref="C1:D1"/>
    <mergeCell ref="C37:D37"/>
    <mergeCell ref="C38:D38"/>
    <mergeCell ref="C39:D39"/>
    <mergeCell ref="B49:G49"/>
    <mergeCell ref="B48:G48"/>
    <mergeCell ref="B47:G47"/>
    <mergeCell ref="B46:G46"/>
    <mergeCell ref="B45:G45"/>
    <mergeCell ref="C34:D34"/>
    <mergeCell ref="I13:K13"/>
    <mergeCell ref="C33:D33"/>
    <mergeCell ref="B22:F22"/>
    <mergeCell ref="B21:F21"/>
    <mergeCell ref="C35:D35"/>
    <mergeCell ref="I14:K14"/>
    <mergeCell ref="B7:M7"/>
    <mergeCell ref="C28:E28"/>
    <mergeCell ref="C27:D27"/>
    <mergeCell ref="I9:K9"/>
    <mergeCell ref="I10:K10"/>
    <mergeCell ref="I11:K11"/>
    <mergeCell ref="I12:K12"/>
    <mergeCell ref="B15:D15"/>
    <mergeCell ref="C25:D25"/>
    <mergeCell ref="C32:E32"/>
    <mergeCell ref="B5:M5"/>
    <mergeCell ref="B18:D18"/>
    <mergeCell ref="B19:D19"/>
    <mergeCell ref="C29:D29"/>
    <mergeCell ref="C30:D30"/>
    <mergeCell ref="B16:D16"/>
    <mergeCell ref="B17:D17"/>
    <mergeCell ref="B9:D9"/>
    <mergeCell ref="B10:D10"/>
    <mergeCell ref="B11:D11"/>
    <mergeCell ref="B12:D12"/>
    <mergeCell ref="B13:D13"/>
    <mergeCell ref="B14:D14"/>
    <mergeCell ref="C31:D31"/>
    <mergeCell ref="B6:M6"/>
    <mergeCell ref="C26:D26"/>
    <mergeCell ref="J51:O51"/>
    <mergeCell ref="J52:O52"/>
    <mergeCell ref="J53:O53"/>
    <mergeCell ref="C40:E40"/>
    <mergeCell ref="B44:G44"/>
    <mergeCell ref="B43:G43"/>
    <mergeCell ref="C36:E36"/>
    <mergeCell ref="J54:O54"/>
    <mergeCell ref="J55:O55"/>
    <mergeCell ref="J56:O56"/>
    <mergeCell ref="J57:O57"/>
    <mergeCell ref="J58:O58"/>
    <mergeCell ref="B50:G64"/>
  </mergeCells>
  <phoneticPr fontId="0" type="noConversion"/>
  <printOptions horizontalCentered="1" gridLinesSet="0"/>
  <pageMargins left="0" right="0" top="0.75" bottom="0.75" header="0.5" footer="0.5"/>
  <pageSetup scale="6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35"/>
  <sheetViews>
    <sheetView showGridLines="0" workbookViewId="0">
      <selection sqref="A1:D1"/>
    </sheetView>
  </sheetViews>
  <sheetFormatPr defaultRowHeight="12.75"/>
  <cols>
    <col min="1" max="2" width="2.7109375" customWidth="1"/>
    <col min="3" max="7" width="12.7109375" customWidth="1"/>
    <col min="8" max="8" width="2.7109375" customWidth="1"/>
    <col min="9" max="33" width="12.7109375" customWidth="1"/>
  </cols>
  <sheetData>
    <row r="1" spans="1:8">
      <c r="A1" s="135" t="s">
        <v>154</v>
      </c>
      <c r="B1" s="135"/>
      <c r="C1" s="135"/>
      <c r="D1" s="135"/>
      <c r="E1" s="6"/>
      <c r="F1" s="6"/>
      <c r="G1" s="5"/>
    </row>
    <row r="2" spans="1:8">
      <c r="C2" s="6"/>
      <c r="D2" s="6"/>
      <c r="E2" s="6"/>
      <c r="F2" s="6"/>
      <c r="G2" s="5"/>
    </row>
    <row r="3" spans="1:8">
      <c r="A3" s="112"/>
      <c r="B3" s="112"/>
      <c r="C3" s="134" t="s">
        <v>137</v>
      </c>
      <c r="D3" s="134"/>
      <c r="E3" s="134"/>
      <c r="F3" s="134"/>
      <c r="G3" s="134"/>
      <c r="H3" s="12"/>
    </row>
    <row r="4" spans="1:8">
      <c r="A4" s="112"/>
      <c r="B4" s="112"/>
      <c r="C4" s="136" t="s">
        <v>156</v>
      </c>
      <c r="D4" s="134"/>
      <c r="E4" s="134"/>
      <c r="F4" s="134"/>
      <c r="G4" s="134"/>
      <c r="H4" s="12"/>
    </row>
    <row r="5" spans="1:8">
      <c r="A5" s="112"/>
      <c r="B5" s="112"/>
      <c r="C5" s="14"/>
      <c r="D5" s="14"/>
      <c r="E5" s="14"/>
      <c r="F5" s="14"/>
      <c r="G5" s="11"/>
      <c r="H5" s="12"/>
    </row>
    <row r="6" spans="1:8">
      <c r="A6" s="112"/>
      <c r="B6" s="114" t="s">
        <v>157</v>
      </c>
      <c r="C6" s="132" t="s">
        <v>3</v>
      </c>
      <c r="D6" s="132"/>
      <c r="E6" s="132"/>
      <c r="F6" s="132"/>
      <c r="G6" s="58">
        <v>27497</v>
      </c>
      <c r="H6" s="12"/>
    </row>
    <row r="7" spans="1:8">
      <c r="A7" s="112"/>
      <c r="B7" s="112"/>
      <c r="C7" s="132" t="s">
        <v>4</v>
      </c>
      <c r="D7" s="132"/>
      <c r="E7" s="132"/>
      <c r="F7" s="132"/>
      <c r="G7" s="59">
        <v>27233</v>
      </c>
      <c r="H7" s="12"/>
    </row>
    <row r="8" spans="1:8">
      <c r="A8" s="112"/>
      <c r="B8" s="114" t="s">
        <v>158</v>
      </c>
      <c r="C8" s="132" t="s">
        <v>5</v>
      </c>
      <c r="D8" s="132"/>
      <c r="E8" s="132"/>
      <c r="F8" s="132"/>
      <c r="G8" s="59"/>
      <c r="H8" s="12"/>
    </row>
    <row r="9" spans="1:8">
      <c r="A9" s="112"/>
      <c r="B9" s="112"/>
      <c r="C9" s="132" t="s">
        <v>6</v>
      </c>
      <c r="D9" s="132"/>
      <c r="E9" s="132"/>
      <c r="F9" s="132"/>
      <c r="G9" s="59">
        <v>1482</v>
      </c>
      <c r="H9" s="12"/>
    </row>
    <row r="10" spans="1:8">
      <c r="A10" s="112"/>
      <c r="B10" s="112"/>
      <c r="C10" s="132" t="s">
        <v>33</v>
      </c>
      <c r="D10" s="132"/>
      <c r="E10" s="132"/>
      <c r="F10" s="132"/>
      <c r="G10" s="59">
        <v>558</v>
      </c>
      <c r="H10" s="12"/>
    </row>
    <row r="11" spans="1:8">
      <c r="A11" s="112"/>
      <c r="B11" s="112"/>
      <c r="C11" s="132" t="s">
        <v>8</v>
      </c>
      <c r="D11" s="132"/>
      <c r="E11" s="132"/>
      <c r="F11" s="132"/>
      <c r="G11" s="59">
        <v>382</v>
      </c>
      <c r="H11" s="12"/>
    </row>
    <row r="12" spans="1:8">
      <c r="A12" s="112"/>
      <c r="B12" s="112"/>
      <c r="C12" s="132" t="s">
        <v>9</v>
      </c>
      <c r="D12" s="132"/>
      <c r="E12" s="132"/>
      <c r="F12" s="132"/>
      <c r="G12" s="59">
        <v>2281</v>
      </c>
      <c r="H12" s="12"/>
    </row>
    <row r="13" spans="1:8">
      <c r="A13" s="112"/>
      <c r="B13" s="114" t="s">
        <v>159</v>
      </c>
      <c r="C13" s="132" t="s">
        <v>10</v>
      </c>
      <c r="D13" s="132"/>
      <c r="E13" s="132"/>
      <c r="F13" s="132"/>
      <c r="G13" s="59"/>
      <c r="H13" s="12"/>
    </row>
    <row r="14" spans="1:8">
      <c r="A14" s="112"/>
      <c r="B14" s="112"/>
      <c r="C14" s="132" t="s">
        <v>11</v>
      </c>
      <c r="D14" s="132"/>
      <c r="E14" s="132"/>
      <c r="F14" s="132"/>
      <c r="G14" s="60">
        <v>1250</v>
      </c>
      <c r="H14" s="12"/>
    </row>
    <row r="15" spans="1:8">
      <c r="A15" s="112"/>
      <c r="B15" s="112"/>
      <c r="C15" s="132" t="s">
        <v>13</v>
      </c>
      <c r="D15" s="132"/>
      <c r="E15" s="132"/>
      <c r="F15" s="132"/>
      <c r="G15" s="60">
        <v>1270</v>
      </c>
      <c r="H15" s="12"/>
    </row>
    <row r="16" spans="1:8">
      <c r="A16" s="112"/>
      <c r="B16" s="114" t="s">
        <v>160</v>
      </c>
      <c r="C16" s="132" t="s">
        <v>110</v>
      </c>
      <c r="D16" s="132"/>
      <c r="E16" s="132"/>
      <c r="F16" s="132"/>
      <c r="G16" s="60"/>
      <c r="H16" s="12"/>
    </row>
    <row r="17" spans="1:8">
      <c r="A17" s="112"/>
      <c r="B17" s="112"/>
      <c r="C17" s="132" t="s">
        <v>34</v>
      </c>
      <c r="D17" s="132"/>
      <c r="E17" s="132"/>
      <c r="F17" s="132"/>
      <c r="G17" s="60">
        <v>8000</v>
      </c>
      <c r="H17" s="12"/>
    </row>
    <row r="18" spans="1:8">
      <c r="A18" s="112"/>
      <c r="B18" s="112"/>
      <c r="C18" s="132" t="s">
        <v>16</v>
      </c>
      <c r="D18" s="132"/>
      <c r="E18" s="132"/>
      <c r="F18" s="132"/>
      <c r="G18" s="60">
        <v>45</v>
      </c>
      <c r="H18" s="12"/>
    </row>
    <row r="19" spans="1:8">
      <c r="A19" s="112"/>
      <c r="B19" s="114" t="s">
        <v>161</v>
      </c>
      <c r="C19" s="132" t="s">
        <v>111</v>
      </c>
      <c r="D19" s="132"/>
      <c r="E19" s="132"/>
      <c r="F19" s="132"/>
      <c r="G19" s="60"/>
      <c r="H19" s="12"/>
    </row>
    <row r="20" spans="1:8">
      <c r="A20" s="112"/>
      <c r="B20" s="112"/>
      <c r="C20" s="132" t="s">
        <v>18</v>
      </c>
      <c r="D20" s="132"/>
      <c r="E20" s="132"/>
      <c r="F20" s="132"/>
      <c r="G20" s="60">
        <v>795</v>
      </c>
      <c r="H20" s="12"/>
    </row>
    <row r="21" spans="1:8">
      <c r="A21" s="112"/>
      <c r="B21" s="112"/>
      <c r="C21" s="132" t="s">
        <v>35</v>
      </c>
      <c r="D21" s="132"/>
      <c r="E21" s="132"/>
      <c r="F21" s="132"/>
      <c r="G21" s="60">
        <v>10</v>
      </c>
      <c r="H21" s="12"/>
    </row>
    <row r="22" spans="1:8">
      <c r="A22" s="112"/>
      <c r="B22" s="114" t="s">
        <v>162</v>
      </c>
      <c r="C22" s="132" t="s">
        <v>19</v>
      </c>
      <c r="D22" s="132"/>
      <c r="E22" s="132"/>
      <c r="F22" s="132"/>
      <c r="G22" s="60">
        <v>25</v>
      </c>
      <c r="H22" s="12"/>
    </row>
    <row r="23" spans="1:8">
      <c r="A23" s="112"/>
      <c r="B23" s="114" t="s">
        <v>163</v>
      </c>
      <c r="C23" s="132" t="s">
        <v>36</v>
      </c>
      <c r="D23" s="132"/>
      <c r="E23" s="132"/>
      <c r="F23" s="132"/>
      <c r="G23" s="60">
        <v>11514</v>
      </c>
      <c r="H23" s="12"/>
    </row>
    <row r="24" spans="1:8">
      <c r="A24" s="112"/>
      <c r="B24" s="112"/>
      <c r="C24" s="132"/>
      <c r="D24" s="132"/>
      <c r="E24" s="132"/>
      <c r="F24" s="132"/>
      <c r="G24" s="61"/>
      <c r="H24" s="12"/>
    </row>
    <row r="25" spans="1:8">
      <c r="A25" s="112"/>
      <c r="B25" s="112"/>
      <c r="C25" s="133" t="s">
        <v>88</v>
      </c>
      <c r="D25" s="133"/>
      <c r="E25" s="133"/>
      <c r="F25" s="133"/>
      <c r="G25" s="61"/>
      <c r="H25" s="12"/>
    </row>
    <row r="26" spans="1:8">
      <c r="A26" s="112"/>
      <c r="B26" s="112"/>
      <c r="C26" s="132" t="s">
        <v>89</v>
      </c>
      <c r="D26" s="132"/>
      <c r="E26" s="132"/>
      <c r="F26" s="132"/>
      <c r="G26" s="62">
        <v>27497</v>
      </c>
      <c r="H26" s="12"/>
    </row>
    <row r="27" spans="1:8">
      <c r="A27" s="112"/>
      <c r="B27" s="112"/>
      <c r="C27" s="132" t="s">
        <v>90</v>
      </c>
      <c r="D27" s="132"/>
      <c r="E27" s="132"/>
      <c r="F27" s="132"/>
      <c r="G27" s="60">
        <v>27947</v>
      </c>
      <c r="H27" s="12"/>
    </row>
    <row r="28" spans="1:8">
      <c r="A28" s="112"/>
      <c r="B28" s="112"/>
      <c r="C28" s="132" t="s">
        <v>91</v>
      </c>
      <c r="D28" s="132"/>
      <c r="E28" s="132"/>
      <c r="F28" s="132"/>
      <c r="G28" s="61"/>
      <c r="H28" s="12"/>
    </row>
    <row r="29" spans="1:8">
      <c r="A29" s="112"/>
      <c r="B29" s="112"/>
      <c r="C29" s="132" t="s">
        <v>138</v>
      </c>
      <c r="D29" s="132"/>
      <c r="E29" s="132"/>
      <c r="F29" s="132"/>
      <c r="G29" s="61"/>
      <c r="H29" s="12"/>
    </row>
    <row r="30" spans="1:8">
      <c r="A30" s="112"/>
      <c r="B30" s="112"/>
      <c r="C30" s="132" t="s">
        <v>112</v>
      </c>
      <c r="D30" s="132"/>
      <c r="E30" s="132"/>
      <c r="F30" s="132"/>
      <c r="G30" s="61"/>
      <c r="H30" s="12"/>
    </row>
    <row r="31" spans="1:8">
      <c r="A31" s="112"/>
      <c r="B31" s="112"/>
      <c r="C31" s="132"/>
      <c r="D31" s="132"/>
      <c r="E31" s="132"/>
      <c r="F31" s="132"/>
      <c r="G31" s="61"/>
      <c r="H31" s="12"/>
    </row>
    <row r="32" spans="1:8">
      <c r="A32" s="112"/>
      <c r="B32" s="112"/>
      <c r="C32" s="132" t="s">
        <v>85</v>
      </c>
      <c r="D32" s="132"/>
      <c r="E32" s="132"/>
      <c r="F32" s="132"/>
      <c r="G32" s="63"/>
      <c r="H32" s="12"/>
    </row>
    <row r="33" spans="1:8">
      <c r="A33" s="112"/>
      <c r="B33" s="112"/>
      <c r="C33" s="132" t="s">
        <v>86</v>
      </c>
      <c r="D33" s="132"/>
      <c r="E33" s="132"/>
      <c r="F33" s="132"/>
      <c r="G33" s="64">
        <v>34602</v>
      </c>
      <c r="H33" s="12"/>
    </row>
    <row r="34" spans="1:8">
      <c r="A34" s="112"/>
      <c r="B34" s="112"/>
      <c r="C34" s="132" t="s">
        <v>87</v>
      </c>
      <c r="D34" s="132"/>
      <c r="E34" s="132"/>
      <c r="F34" s="132"/>
      <c r="G34" s="65">
        <v>8000</v>
      </c>
      <c r="H34" s="12"/>
    </row>
    <row r="35" spans="1:8">
      <c r="A35" s="112"/>
      <c r="B35" s="112"/>
      <c r="C35" s="12"/>
      <c r="D35" s="12"/>
      <c r="E35" s="12"/>
      <c r="F35" s="12"/>
      <c r="G35" s="12"/>
      <c r="H35" s="12"/>
    </row>
  </sheetData>
  <sheetProtection password="C690" sheet="1" objects="1" scenarios="1" selectLockedCells="1" selectUnlockedCells="1"/>
  <mergeCells count="32">
    <mergeCell ref="C3:G3"/>
    <mergeCell ref="A1:D1"/>
    <mergeCell ref="C4:G4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33:F33"/>
    <mergeCell ref="C34:F34"/>
    <mergeCell ref="C27:F27"/>
    <mergeCell ref="C28:F28"/>
    <mergeCell ref="C29:F29"/>
    <mergeCell ref="C30:F30"/>
    <mergeCell ref="C31:F31"/>
    <mergeCell ref="C32:F32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62"/>
  <sheetViews>
    <sheetView showGridLines="0" zoomScaleNormal="100" workbookViewId="0">
      <selection activeCell="C1" sqref="C1:D1"/>
    </sheetView>
  </sheetViews>
  <sheetFormatPr defaultRowHeight="12.75"/>
  <cols>
    <col min="1" max="1" width="2.7109375" style="3" customWidth="1"/>
    <col min="2" max="8" width="12.7109375" style="3" customWidth="1"/>
    <col min="9" max="9" width="2.7109375" style="3" customWidth="1"/>
    <col min="10" max="33" width="12.7109375" style="3" customWidth="1"/>
    <col min="34" max="16384" width="9.140625" style="3"/>
  </cols>
  <sheetData>
    <row r="1" spans="1:15">
      <c r="B1" s="1" t="s">
        <v>0</v>
      </c>
      <c r="C1" s="131"/>
      <c r="D1" s="131"/>
    </row>
    <row r="2" spans="1:15">
      <c r="B2" s="1" t="s">
        <v>2</v>
      </c>
      <c r="C2" s="131"/>
      <c r="D2" s="131"/>
    </row>
    <row r="3" spans="1:15">
      <c r="B3" s="2"/>
      <c r="C3" s="130" t="s">
        <v>153</v>
      </c>
      <c r="D3" s="130"/>
    </row>
    <row r="5" spans="1:15">
      <c r="A5" s="112"/>
      <c r="B5" s="17"/>
      <c r="C5" s="120" t="s">
        <v>145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12"/>
    </row>
    <row r="6" spans="1:15">
      <c r="A6" s="112"/>
      <c r="B6" s="17"/>
      <c r="C6" s="120" t="s">
        <v>7</v>
      </c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12"/>
    </row>
    <row r="7" spans="1:15">
      <c r="A7" s="112"/>
      <c r="B7" s="17"/>
      <c r="C7" s="128">
        <v>41547</v>
      </c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12"/>
    </row>
    <row r="8" spans="1:15">
      <c r="A8" s="112"/>
      <c r="B8" s="17"/>
      <c r="C8" s="45"/>
      <c r="D8" s="45"/>
      <c r="E8" s="45"/>
      <c r="F8" s="46"/>
      <c r="G8" s="46"/>
      <c r="H8" s="46"/>
      <c r="I8" s="112"/>
      <c r="J8" s="112"/>
      <c r="K8" s="112"/>
      <c r="L8" s="112"/>
      <c r="M8" s="112"/>
      <c r="N8" s="112"/>
      <c r="O8" s="112"/>
    </row>
    <row r="9" spans="1:15">
      <c r="A9" s="112"/>
      <c r="B9" s="17"/>
      <c r="C9" s="124" t="s">
        <v>4</v>
      </c>
      <c r="D9" s="124"/>
      <c r="E9" s="124"/>
      <c r="F9" s="95"/>
      <c r="G9" s="107"/>
      <c r="H9" s="46"/>
      <c r="I9" s="112"/>
      <c r="J9" s="124" t="s">
        <v>20</v>
      </c>
      <c r="K9" s="124"/>
      <c r="L9" s="124"/>
      <c r="M9" s="95"/>
      <c r="N9" s="107"/>
      <c r="O9" s="17"/>
    </row>
    <row r="10" spans="1:15">
      <c r="A10" s="112"/>
      <c r="B10" s="17"/>
      <c r="C10" s="124" t="s">
        <v>12</v>
      </c>
      <c r="D10" s="124"/>
      <c r="E10" s="124"/>
      <c r="F10" s="95"/>
      <c r="G10" s="97"/>
      <c r="H10" s="46"/>
      <c r="I10" s="112"/>
      <c r="J10" s="124" t="s">
        <v>12</v>
      </c>
      <c r="K10" s="124"/>
      <c r="L10" s="124"/>
      <c r="M10" s="97"/>
      <c r="N10" s="95"/>
      <c r="O10" s="17"/>
    </row>
    <row r="11" spans="1:15">
      <c r="A11" s="112"/>
      <c r="B11" s="17"/>
      <c r="C11" s="124" t="s">
        <v>46</v>
      </c>
      <c r="D11" s="124"/>
      <c r="E11" s="124"/>
      <c r="F11" s="95"/>
      <c r="G11" s="98"/>
      <c r="H11" s="46"/>
      <c r="I11" s="112"/>
      <c r="J11" s="124" t="s">
        <v>56</v>
      </c>
      <c r="K11" s="124"/>
      <c r="L11" s="124"/>
      <c r="M11" s="109"/>
      <c r="N11" s="95"/>
      <c r="O11" s="17"/>
    </row>
    <row r="12" spans="1:15">
      <c r="A12" s="112"/>
      <c r="B12" s="17"/>
      <c r="C12" s="124" t="s">
        <v>14</v>
      </c>
      <c r="D12" s="124"/>
      <c r="E12" s="124"/>
      <c r="F12" s="95"/>
      <c r="G12" s="99"/>
      <c r="H12" s="46"/>
      <c r="I12" s="112"/>
      <c r="J12" s="124" t="s">
        <v>58</v>
      </c>
      <c r="K12" s="124"/>
      <c r="L12" s="124"/>
      <c r="M12" s="102"/>
      <c r="N12" s="103"/>
      <c r="O12" s="17"/>
    </row>
    <row r="13" spans="1:15">
      <c r="A13" s="112"/>
      <c r="B13" s="17"/>
      <c r="C13" s="124" t="s">
        <v>15</v>
      </c>
      <c r="D13" s="124"/>
      <c r="E13" s="124"/>
      <c r="F13" s="100"/>
      <c r="G13" s="95"/>
      <c r="H13" s="17"/>
      <c r="I13" s="112"/>
      <c r="J13" s="124" t="s">
        <v>15</v>
      </c>
      <c r="K13" s="124"/>
      <c r="L13" s="124"/>
      <c r="M13" s="97"/>
      <c r="N13" s="104"/>
      <c r="O13" s="17"/>
    </row>
    <row r="14" spans="1:15">
      <c r="A14" s="112"/>
      <c r="B14" s="17"/>
      <c r="C14" s="139" t="s">
        <v>147</v>
      </c>
      <c r="D14" s="124"/>
      <c r="E14" s="124"/>
      <c r="F14" s="107"/>
      <c r="G14" s="95"/>
      <c r="H14" s="17"/>
      <c r="I14" s="112"/>
      <c r="J14" s="124" t="s">
        <v>21</v>
      </c>
      <c r="K14" s="124"/>
      <c r="L14" s="124"/>
      <c r="M14" s="105"/>
      <c r="N14" s="95"/>
      <c r="O14" s="17"/>
    </row>
    <row r="15" spans="1:15">
      <c r="A15" s="112"/>
      <c r="B15" s="17"/>
      <c r="C15" s="125" t="s">
        <v>148</v>
      </c>
      <c r="D15" s="124"/>
      <c r="E15" s="124"/>
      <c r="F15" s="101"/>
      <c r="G15" s="95"/>
      <c r="H15" s="17"/>
      <c r="I15" s="112"/>
      <c r="J15" s="124" t="s">
        <v>60</v>
      </c>
      <c r="K15" s="124"/>
      <c r="L15" s="124"/>
      <c r="M15" s="102"/>
      <c r="N15" s="95"/>
      <c r="O15" s="17"/>
    </row>
    <row r="16" spans="1:15">
      <c r="A16" s="112"/>
      <c r="B16" s="17"/>
      <c r="C16" s="125" t="s">
        <v>149</v>
      </c>
      <c r="D16" s="124"/>
      <c r="E16" s="124"/>
      <c r="F16" s="102"/>
      <c r="G16" s="103"/>
      <c r="H16" s="17"/>
      <c r="I16" s="112"/>
      <c r="J16" s="124" t="s">
        <v>14</v>
      </c>
      <c r="K16" s="124"/>
      <c r="L16" s="124"/>
      <c r="M16" s="95"/>
      <c r="N16" s="98"/>
      <c r="O16" s="17"/>
    </row>
    <row r="17" spans="1:15" ht="13.5" thickBot="1">
      <c r="A17" s="112"/>
      <c r="B17" s="17"/>
      <c r="C17" s="124" t="s">
        <v>92</v>
      </c>
      <c r="D17" s="124"/>
      <c r="E17" s="124"/>
      <c r="F17" s="95"/>
      <c r="G17" s="108"/>
      <c r="H17" s="48" t="str">
        <f>IF(G17="","",IF(G17=18271.45,"«- Correct!","«- Try again!"))</f>
        <v/>
      </c>
      <c r="I17" s="112"/>
      <c r="J17" s="124" t="s">
        <v>39</v>
      </c>
      <c r="K17" s="124"/>
      <c r="L17" s="124"/>
      <c r="M17" s="95"/>
      <c r="N17" s="108"/>
      <c r="O17" s="48" t="str">
        <f>IF(N17="","",IF(N17=18271.45,"«- Correct!","«- Try again!"))</f>
        <v/>
      </c>
    </row>
    <row r="18" spans="1:15" ht="13.5" thickTop="1">
      <c r="A18" s="112"/>
      <c r="B18" s="17"/>
      <c r="C18" s="45"/>
      <c r="D18" s="17"/>
      <c r="E18" s="12"/>
      <c r="F18" s="100"/>
      <c r="G18" s="95"/>
      <c r="H18" s="17"/>
      <c r="I18" s="112"/>
      <c r="J18" s="19"/>
      <c r="K18" s="45"/>
      <c r="L18" s="54"/>
      <c r="M18" s="17"/>
      <c r="N18" s="17"/>
      <c r="O18" s="17"/>
    </row>
    <row r="19" spans="1:15">
      <c r="C19" s="9"/>
      <c r="D19" s="9"/>
      <c r="E19" s="9"/>
      <c r="F19"/>
      <c r="G19"/>
    </row>
    <row r="20" spans="1:15">
      <c r="A20" s="112"/>
      <c r="B20" s="120" t="s">
        <v>145</v>
      </c>
      <c r="C20" s="120"/>
      <c r="D20" s="120"/>
      <c r="E20" s="120"/>
      <c r="F20" s="120"/>
      <c r="G20" s="120"/>
      <c r="H20" s="17"/>
    </row>
    <row r="21" spans="1:15">
      <c r="A21" s="112"/>
      <c r="B21" s="120" t="s">
        <v>1</v>
      </c>
      <c r="C21" s="120"/>
      <c r="D21" s="120"/>
      <c r="E21" s="120"/>
      <c r="F21" s="120"/>
      <c r="G21" s="120"/>
      <c r="H21" s="17"/>
    </row>
    <row r="22" spans="1:15">
      <c r="A22" s="112"/>
      <c r="B22" s="45"/>
      <c r="C22" s="21"/>
      <c r="D22" s="21"/>
      <c r="E22" s="21"/>
      <c r="F22" s="12"/>
      <c r="G22" s="12"/>
      <c r="H22" s="17"/>
    </row>
    <row r="23" spans="1:15">
      <c r="A23" s="112"/>
      <c r="B23" s="49" t="s">
        <v>23</v>
      </c>
      <c r="C23" s="56" t="s">
        <v>24</v>
      </c>
      <c r="D23" s="57"/>
      <c r="E23" s="57"/>
      <c r="F23" s="51" t="s">
        <v>25</v>
      </c>
      <c r="G23" s="51" t="s">
        <v>26</v>
      </c>
      <c r="H23" s="17"/>
    </row>
    <row r="24" spans="1:15">
      <c r="A24" s="112"/>
      <c r="B24" s="22">
        <v>38625</v>
      </c>
      <c r="C24" s="126" t="s">
        <v>27</v>
      </c>
      <c r="D24" s="126"/>
      <c r="E24" s="126"/>
      <c r="F24" s="96"/>
      <c r="G24" s="20"/>
      <c r="H24" s="17"/>
    </row>
    <row r="25" spans="1:15">
      <c r="A25" s="112"/>
      <c r="B25" s="45"/>
      <c r="C25" s="119" t="s">
        <v>82</v>
      </c>
      <c r="D25" s="119"/>
      <c r="E25" s="119"/>
      <c r="F25" s="20"/>
      <c r="G25" s="96"/>
      <c r="H25" s="48" t="str">
        <f>IF(G25="","",IF(G25=12.5,"«- Correct!","«- Try again!"))</f>
        <v/>
      </c>
    </row>
    <row r="26" spans="1:15">
      <c r="A26" s="112"/>
      <c r="B26" s="45"/>
      <c r="C26" s="123" t="s">
        <v>117</v>
      </c>
      <c r="D26" s="123"/>
      <c r="E26" s="123"/>
      <c r="F26" s="123"/>
      <c r="G26" s="17"/>
      <c r="H26" s="17"/>
    </row>
    <row r="27" spans="1:15">
      <c r="A27" s="112"/>
      <c r="B27" s="45"/>
      <c r="C27" s="119"/>
      <c r="D27" s="119"/>
      <c r="E27" s="119"/>
      <c r="F27" s="20"/>
      <c r="G27" s="17"/>
      <c r="H27" s="17"/>
    </row>
    <row r="28" spans="1:15">
      <c r="A28" s="112"/>
      <c r="B28" s="18">
        <v>30</v>
      </c>
      <c r="C28" s="119" t="s">
        <v>27</v>
      </c>
      <c r="D28" s="119"/>
      <c r="E28" s="119"/>
      <c r="F28" s="106"/>
      <c r="G28" s="20"/>
      <c r="H28" s="17"/>
    </row>
    <row r="29" spans="1:15">
      <c r="A29" s="112"/>
      <c r="B29" s="12"/>
      <c r="C29" s="119" t="s">
        <v>28</v>
      </c>
      <c r="D29" s="119"/>
      <c r="E29" s="119"/>
      <c r="F29" s="96"/>
      <c r="G29" s="20"/>
      <c r="H29" s="17"/>
    </row>
    <row r="30" spans="1:15">
      <c r="A30" s="112"/>
      <c r="B30" s="45"/>
      <c r="C30" s="119" t="s">
        <v>29</v>
      </c>
      <c r="D30" s="119"/>
      <c r="E30" s="119"/>
      <c r="F30" s="20"/>
      <c r="G30" s="96"/>
      <c r="H30" s="48" t="str">
        <f>IF(G30="","",IF(G30=1500,"«- Correct!","«- Try again!"))</f>
        <v/>
      </c>
    </row>
    <row r="31" spans="1:15">
      <c r="A31" s="112"/>
      <c r="B31" s="45"/>
      <c r="C31" s="123" t="s">
        <v>118</v>
      </c>
      <c r="D31" s="123"/>
      <c r="E31" s="123"/>
      <c r="F31" s="123"/>
      <c r="G31" s="17"/>
      <c r="H31" s="17"/>
    </row>
    <row r="32" spans="1:15">
      <c r="A32" s="112"/>
      <c r="B32" s="45"/>
      <c r="C32" s="119"/>
      <c r="D32" s="119"/>
      <c r="E32" s="119"/>
      <c r="F32" s="20"/>
      <c r="G32" s="17"/>
      <c r="H32" s="17"/>
    </row>
    <row r="33" spans="1:18">
      <c r="A33" s="112"/>
      <c r="B33" s="18">
        <v>30</v>
      </c>
      <c r="C33" s="119" t="s">
        <v>83</v>
      </c>
      <c r="D33" s="119"/>
      <c r="E33" s="119"/>
      <c r="F33" s="96"/>
      <c r="G33" s="20"/>
      <c r="H33" s="17"/>
    </row>
    <row r="34" spans="1:18">
      <c r="A34" s="112"/>
      <c r="B34" s="45"/>
      <c r="C34" s="119" t="s">
        <v>30</v>
      </c>
      <c r="D34" s="119"/>
      <c r="E34" s="119"/>
      <c r="F34" s="20"/>
      <c r="G34" s="96"/>
      <c r="H34" s="48" t="str">
        <f>IF(G34="","",IF(G34=600.25,"«- Correct!","«- Try again!"))</f>
        <v/>
      </c>
    </row>
    <row r="35" spans="1:18">
      <c r="A35" s="112"/>
      <c r="B35" s="45"/>
      <c r="C35" s="123" t="s">
        <v>119</v>
      </c>
      <c r="D35" s="123"/>
      <c r="E35" s="123"/>
      <c r="F35" s="123"/>
      <c r="G35" s="17"/>
      <c r="H35" s="17"/>
    </row>
    <row r="36" spans="1:18">
      <c r="A36" s="112"/>
      <c r="B36" s="45"/>
      <c r="C36" s="119"/>
      <c r="D36" s="119"/>
      <c r="E36" s="119"/>
      <c r="F36" s="20"/>
      <c r="G36" s="17"/>
      <c r="H36" s="17"/>
    </row>
    <row r="37" spans="1:18">
      <c r="A37" s="112"/>
      <c r="B37" s="18">
        <v>30</v>
      </c>
      <c r="C37" s="119" t="s">
        <v>84</v>
      </c>
      <c r="D37" s="119"/>
      <c r="E37" s="119"/>
      <c r="F37" s="96"/>
      <c r="G37" s="20"/>
      <c r="H37" s="17"/>
    </row>
    <row r="38" spans="1:18">
      <c r="A38" s="112"/>
      <c r="B38" s="45"/>
      <c r="C38" s="119" t="s">
        <v>30</v>
      </c>
      <c r="D38" s="119"/>
      <c r="E38" s="119"/>
      <c r="F38" s="20"/>
      <c r="G38" s="96"/>
      <c r="H38" s="48" t="str">
        <f>IF(G38="","",IF(G38=30,"«- Correct!","«- Try again!"))</f>
        <v/>
      </c>
    </row>
    <row r="39" spans="1:18">
      <c r="A39" s="112"/>
      <c r="B39" s="12"/>
      <c r="C39" s="121" t="s">
        <v>116</v>
      </c>
      <c r="D39" s="121"/>
      <c r="E39" s="121"/>
      <c r="F39" s="121"/>
      <c r="G39" s="12"/>
      <c r="H39" s="17"/>
    </row>
    <row r="40" spans="1:18">
      <c r="A40" s="112"/>
      <c r="B40" s="12"/>
      <c r="C40" s="69"/>
      <c r="D40" s="69"/>
      <c r="E40" s="69"/>
      <c r="F40" s="69"/>
      <c r="G40" s="12"/>
      <c r="H40" s="17"/>
    </row>
    <row r="41" spans="1:18">
      <c r="B41"/>
      <c r="C41"/>
      <c r="D41"/>
      <c r="E41"/>
      <c r="F41"/>
      <c r="G41"/>
    </row>
    <row r="42" spans="1:18">
      <c r="A42" s="112"/>
      <c r="B42" s="140" t="s">
        <v>120</v>
      </c>
      <c r="C42" s="141"/>
      <c r="D42" s="141"/>
      <c r="E42" s="141"/>
      <c r="F42" s="141"/>
      <c r="G42" s="141"/>
      <c r="H42" s="141"/>
      <c r="I42" s="17"/>
    </row>
    <row r="43" spans="1:18">
      <c r="A43" s="112"/>
      <c r="B43" s="140" t="s">
        <v>109</v>
      </c>
      <c r="C43" s="141"/>
      <c r="D43" s="141"/>
      <c r="E43" s="141"/>
      <c r="F43" s="141"/>
      <c r="G43" s="141"/>
      <c r="H43" s="141"/>
      <c r="I43" s="17"/>
    </row>
    <row r="44" spans="1:18">
      <c r="A44" s="112"/>
      <c r="B44" s="140"/>
      <c r="C44" s="141"/>
      <c r="D44" s="141"/>
      <c r="E44" s="141"/>
      <c r="F44" s="141"/>
      <c r="G44" s="141"/>
      <c r="H44" s="141"/>
      <c r="I44" s="17"/>
      <c r="J44"/>
      <c r="K44"/>
      <c r="L44"/>
      <c r="M44"/>
      <c r="N44"/>
      <c r="O44"/>
      <c r="P44"/>
      <c r="Q44"/>
      <c r="R44"/>
    </row>
    <row r="45" spans="1:18">
      <c r="A45" s="112"/>
      <c r="B45" s="116"/>
      <c r="C45" s="137"/>
      <c r="D45" s="137"/>
      <c r="E45" s="137"/>
      <c r="F45" s="137"/>
      <c r="G45" s="137"/>
      <c r="H45" s="137"/>
      <c r="I45" s="17"/>
      <c r="J45"/>
      <c r="K45"/>
      <c r="L45"/>
      <c r="M45"/>
      <c r="N45"/>
      <c r="O45"/>
      <c r="P45"/>
      <c r="Q45"/>
      <c r="R45"/>
    </row>
    <row r="46" spans="1:18">
      <c r="A46" s="112"/>
      <c r="B46" s="137"/>
      <c r="C46" s="137"/>
      <c r="D46" s="137"/>
      <c r="E46" s="137"/>
      <c r="F46" s="137"/>
      <c r="G46" s="137"/>
      <c r="H46" s="137"/>
      <c r="I46" s="17"/>
      <c r="J46"/>
      <c r="K46"/>
      <c r="L46"/>
      <c r="M46"/>
      <c r="N46"/>
      <c r="O46"/>
      <c r="P46"/>
      <c r="Q46"/>
      <c r="R46"/>
    </row>
    <row r="47" spans="1:18">
      <c r="A47" s="112"/>
      <c r="B47" s="137"/>
      <c r="C47" s="137"/>
      <c r="D47" s="137"/>
      <c r="E47" s="137"/>
      <c r="F47" s="137"/>
      <c r="G47" s="137"/>
      <c r="H47" s="137"/>
      <c r="I47" s="17"/>
      <c r="J47"/>
      <c r="K47"/>
      <c r="L47"/>
      <c r="M47"/>
      <c r="N47"/>
      <c r="O47"/>
      <c r="P47"/>
      <c r="Q47"/>
      <c r="R47"/>
    </row>
    <row r="48" spans="1:18">
      <c r="A48" s="112"/>
      <c r="B48" s="137"/>
      <c r="C48" s="137"/>
      <c r="D48" s="137"/>
      <c r="E48" s="137"/>
      <c r="F48" s="137"/>
      <c r="G48" s="137"/>
      <c r="H48" s="137"/>
      <c r="I48" s="17"/>
      <c r="J48"/>
      <c r="K48"/>
      <c r="L48"/>
      <c r="M48"/>
      <c r="N48"/>
      <c r="O48"/>
      <c r="P48"/>
      <c r="Q48"/>
      <c r="R48"/>
    </row>
    <row r="49" spans="1:18">
      <c r="A49" s="112"/>
      <c r="B49" s="137"/>
      <c r="C49" s="137"/>
      <c r="D49" s="137"/>
      <c r="E49" s="137"/>
      <c r="F49" s="137"/>
      <c r="G49" s="137"/>
      <c r="H49" s="137"/>
      <c r="I49" s="17"/>
      <c r="J49"/>
      <c r="K49"/>
      <c r="L49"/>
      <c r="M49"/>
      <c r="N49"/>
      <c r="O49"/>
      <c r="P49"/>
      <c r="Q49"/>
      <c r="R49"/>
    </row>
    <row r="50" spans="1:18">
      <c r="A50" s="112"/>
      <c r="B50" s="137"/>
      <c r="C50" s="137"/>
      <c r="D50" s="137"/>
      <c r="E50" s="137"/>
      <c r="F50" s="137"/>
      <c r="G50" s="137"/>
      <c r="H50" s="137"/>
      <c r="I50" s="17"/>
      <c r="J50"/>
      <c r="K50"/>
      <c r="L50"/>
      <c r="M50"/>
      <c r="N50"/>
      <c r="O50"/>
      <c r="P50"/>
      <c r="Q50"/>
      <c r="R50"/>
    </row>
    <row r="51" spans="1:18">
      <c r="A51" s="112"/>
      <c r="B51" s="137"/>
      <c r="C51" s="137"/>
      <c r="D51" s="137"/>
      <c r="E51" s="137"/>
      <c r="F51" s="137"/>
      <c r="G51" s="137"/>
      <c r="H51" s="137"/>
      <c r="I51" s="17"/>
      <c r="J51"/>
      <c r="K51"/>
      <c r="L51"/>
      <c r="M51"/>
      <c r="N51"/>
      <c r="O51"/>
      <c r="P51"/>
      <c r="Q51"/>
      <c r="R51"/>
    </row>
    <row r="52" spans="1:18">
      <c r="A52" s="112"/>
      <c r="B52" s="137"/>
      <c r="C52" s="137"/>
      <c r="D52" s="137"/>
      <c r="E52" s="137"/>
      <c r="F52" s="137"/>
      <c r="G52" s="137"/>
      <c r="H52" s="137"/>
      <c r="I52" s="17"/>
      <c r="J52"/>
      <c r="K52"/>
      <c r="L52"/>
      <c r="M52"/>
      <c r="N52"/>
      <c r="O52"/>
      <c r="P52"/>
      <c r="Q52"/>
      <c r="R52"/>
    </row>
    <row r="53" spans="1:18">
      <c r="A53" s="112"/>
      <c r="B53" s="137"/>
      <c r="C53" s="137"/>
      <c r="D53" s="137"/>
      <c r="E53" s="137"/>
      <c r="F53" s="137"/>
      <c r="G53" s="137"/>
      <c r="H53" s="137"/>
      <c r="I53" s="17"/>
      <c r="J53"/>
      <c r="K53"/>
      <c r="L53"/>
      <c r="M53"/>
      <c r="N53"/>
      <c r="O53"/>
      <c r="P53"/>
      <c r="Q53"/>
      <c r="R53"/>
    </row>
    <row r="54" spans="1:18">
      <c r="A54" s="112"/>
      <c r="B54" s="137"/>
      <c r="C54" s="137"/>
      <c r="D54" s="137"/>
      <c r="E54" s="137"/>
      <c r="F54" s="137"/>
      <c r="G54" s="137"/>
      <c r="H54" s="137"/>
      <c r="I54" s="17"/>
      <c r="J54"/>
      <c r="K54"/>
      <c r="L54"/>
      <c r="M54"/>
      <c r="N54"/>
      <c r="O54"/>
      <c r="P54"/>
      <c r="Q54"/>
      <c r="R54"/>
    </row>
    <row r="55" spans="1:18">
      <c r="A55" s="112"/>
      <c r="B55" s="137"/>
      <c r="C55" s="137"/>
      <c r="D55" s="137"/>
      <c r="E55" s="137"/>
      <c r="F55" s="137"/>
      <c r="G55" s="137"/>
      <c r="H55" s="137"/>
      <c r="I55" s="17"/>
      <c r="J55"/>
      <c r="K55"/>
      <c r="L55"/>
      <c r="M55"/>
      <c r="N55"/>
      <c r="O55"/>
      <c r="P55"/>
      <c r="Q55"/>
      <c r="R55"/>
    </row>
    <row r="56" spans="1:18">
      <c r="A56" s="112"/>
      <c r="B56" s="137"/>
      <c r="C56" s="137"/>
      <c r="D56" s="137"/>
      <c r="E56" s="137"/>
      <c r="F56" s="137"/>
      <c r="G56" s="137"/>
      <c r="H56" s="137"/>
      <c r="I56" s="17"/>
      <c r="J56"/>
      <c r="K56"/>
      <c r="L56"/>
      <c r="M56"/>
      <c r="N56"/>
      <c r="O56"/>
      <c r="P56"/>
      <c r="Q56"/>
      <c r="R56"/>
    </row>
    <row r="57" spans="1:18">
      <c r="A57" s="112"/>
      <c r="B57" s="137"/>
      <c r="C57" s="137"/>
      <c r="D57" s="137"/>
      <c r="E57" s="137"/>
      <c r="F57" s="137"/>
      <c r="G57" s="137"/>
      <c r="H57" s="137"/>
      <c r="I57" s="17"/>
      <c r="J57"/>
      <c r="K57"/>
      <c r="L57"/>
      <c r="M57"/>
      <c r="N57"/>
      <c r="O57"/>
      <c r="P57"/>
      <c r="Q57"/>
      <c r="R57"/>
    </row>
    <row r="58" spans="1:18">
      <c r="A58" s="112"/>
      <c r="B58" s="137"/>
      <c r="C58" s="137"/>
      <c r="D58" s="137"/>
      <c r="E58" s="137"/>
      <c r="F58" s="137"/>
      <c r="G58" s="137"/>
      <c r="H58" s="137"/>
      <c r="I58" s="17"/>
      <c r="J58"/>
      <c r="K58"/>
      <c r="L58"/>
      <c r="M58"/>
      <c r="N58"/>
      <c r="O58"/>
      <c r="P58"/>
      <c r="Q58"/>
      <c r="R58"/>
    </row>
    <row r="59" spans="1:18">
      <c r="A59" s="112"/>
      <c r="B59" s="138"/>
      <c r="C59" s="138"/>
      <c r="D59" s="138"/>
      <c r="E59" s="138"/>
      <c r="F59" s="138"/>
      <c r="G59" s="138"/>
      <c r="H59" s="138"/>
      <c r="I59" s="17"/>
      <c r="J59"/>
      <c r="K59"/>
      <c r="L59"/>
      <c r="M59"/>
      <c r="N59"/>
      <c r="O59"/>
      <c r="P59"/>
      <c r="Q59"/>
      <c r="R59"/>
    </row>
    <row r="60" spans="1:18">
      <c r="A60" s="112"/>
      <c r="B60" s="17"/>
      <c r="C60" s="17"/>
      <c r="D60" s="17"/>
      <c r="E60" s="17"/>
      <c r="F60" s="17"/>
      <c r="G60" s="55"/>
      <c r="H60" s="17"/>
      <c r="I60" s="17"/>
    </row>
    <row r="62" spans="1:18">
      <c r="E62" s="4"/>
      <c r="F62" s="4"/>
    </row>
  </sheetData>
  <sheetProtection password="C690" sheet="1" objects="1" scenarios="1" selectLockedCells="1"/>
  <mergeCells count="46">
    <mergeCell ref="C34:E34"/>
    <mergeCell ref="C36:E36"/>
    <mergeCell ref="C25:E25"/>
    <mergeCell ref="C24:E24"/>
    <mergeCell ref="C27:E27"/>
    <mergeCell ref="C28:E28"/>
    <mergeCell ref="J14:L14"/>
    <mergeCell ref="J15:L15"/>
    <mergeCell ref="J16:L16"/>
    <mergeCell ref="J17:L17"/>
    <mergeCell ref="C37:E37"/>
    <mergeCell ref="C38:E38"/>
    <mergeCell ref="C29:E29"/>
    <mergeCell ref="C30:E30"/>
    <mergeCell ref="C32:E32"/>
    <mergeCell ref="C33:E33"/>
    <mergeCell ref="C26:F26"/>
    <mergeCell ref="B42:H42"/>
    <mergeCell ref="B43:H43"/>
    <mergeCell ref="B44:H44"/>
    <mergeCell ref="C17:E17"/>
    <mergeCell ref="J9:L9"/>
    <mergeCell ref="J10:L10"/>
    <mergeCell ref="J11:L11"/>
    <mergeCell ref="J12:L12"/>
    <mergeCell ref="J13:L13"/>
    <mergeCell ref="C15:E15"/>
    <mergeCell ref="C16:E16"/>
    <mergeCell ref="C2:D2"/>
    <mergeCell ref="C1:D1"/>
    <mergeCell ref="C3:D3"/>
    <mergeCell ref="C39:F39"/>
    <mergeCell ref="C35:F35"/>
    <mergeCell ref="C31:F31"/>
    <mergeCell ref="C9:E9"/>
    <mergeCell ref="C10:E10"/>
    <mergeCell ref="C7:N7"/>
    <mergeCell ref="C6:N6"/>
    <mergeCell ref="C5:N5"/>
    <mergeCell ref="B45:H59"/>
    <mergeCell ref="B21:G21"/>
    <mergeCell ref="B20:G20"/>
    <mergeCell ref="C11:E11"/>
    <mergeCell ref="C12:E12"/>
    <mergeCell ref="C13:E13"/>
    <mergeCell ref="C14:E14"/>
  </mergeCells>
  <phoneticPr fontId="0" type="noConversion"/>
  <printOptions horizontalCentered="1" gridLinesSet="0"/>
  <pageMargins left="0" right="0" top="0.5" bottom="0.5" header="0.5" footer="0.5"/>
  <pageSetup scale="72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2"/>
  <sheetViews>
    <sheetView showGridLines="0" workbookViewId="0">
      <selection sqref="A1:C1"/>
    </sheetView>
  </sheetViews>
  <sheetFormatPr defaultRowHeight="12.75"/>
  <cols>
    <col min="1" max="1" width="2.7109375" customWidth="1"/>
    <col min="2" max="2" width="12.7109375" customWidth="1"/>
    <col min="3" max="3" width="13.5703125" customWidth="1"/>
    <col min="4" max="7" width="12.7109375" customWidth="1"/>
    <col min="8" max="8" width="2.7109375" customWidth="1"/>
    <col min="9" max="34" width="12.7109375" customWidth="1"/>
  </cols>
  <sheetData>
    <row r="1" spans="1:10">
      <c r="A1" s="135" t="s">
        <v>152</v>
      </c>
      <c r="B1" s="135"/>
      <c r="C1" s="135"/>
      <c r="D1" s="6"/>
      <c r="E1" s="6"/>
      <c r="F1" s="5"/>
      <c r="G1" s="5"/>
      <c r="H1" s="5"/>
    </row>
    <row r="2" spans="1:10">
      <c r="B2" s="3"/>
      <c r="C2" s="5"/>
      <c r="D2" s="5"/>
      <c r="E2" s="5"/>
      <c r="F2" s="5"/>
      <c r="G2" s="5"/>
      <c r="H2" s="5"/>
    </row>
    <row r="3" spans="1:10">
      <c r="A3" s="112"/>
      <c r="B3" s="134" t="s">
        <v>145</v>
      </c>
      <c r="C3" s="134"/>
      <c r="D3" s="134"/>
      <c r="E3" s="134"/>
      <c r="F3" s="134"/>
      <c r="G3" s="134"/>
      <c r="H3" s="17"/>
      <c r="I3" s="3"/>
      <c r="J3" s="3"/>
    </row>
    <row r="4" spans="1:10">
      <c r="A4" s="112"/>
      <c r="B4" s="17"/>
      <c r="C4" s="12"/>
      <c r="D4" s="11"/>
      <c r="E4" s="11"/>
      <c r="F4" s="11"/>
      <c r="G4" s="11"/>
      <c r="H4" s="11"/>
    </row>
    <row r="5" spans="1:10">
      <c r="A5" s="112"/>
      <c r="B5" s="24" t="s">
        <v>40</v>
      </c>
      <c r="C5" s="11"/>
      <c r="D5" s="12"/>
      <c r="E5" s="12"/>
      <c r="F5" s="11"/>
      <c r="G5" s="11"/>
      <c r="H5" s="11"/>
    </row>
    <row r="6" spans="1:10">
      <c r="A6" s="112"/>
      <c r="B6" s="11" t="s">
        <v>41</v>
      </c>
      <c r="C6" s="11"/>
      <c r="D6" s="12"/>
      <c r="E6" s="12"/>
      <c r="F6" s="11"/>
      <c r="G6" s="11"/>
      <c r="H6" s="11"/>
    </row>
    <row r="7" spans="1:10">
      <c r="A7" s="112"/>
      <c r="B7" s="12"/>
      <c r="C7" s="11" t="s">
        <v>42</v>
      </c>
      <c r="D7" s="86">
        <v>1028.05</v>
      </c>
      <c r="E7" s="25"/>
      <c r="F7" s="11"/>
      <c r="G7" s="11"/>
      <c r="H7" s="11"/>
    </row>
    <row r="8" spans="1:10">
      <c r="A8" s="112"/>
      <c r="B8" s="12"/>
      <c r="C8" s="11" t="s">
        <v>43</v>
      </c>
      <c r="D8" s="86">
        <v>494.25</v>
      </c>
      <c r="E8" s="25"/>
      <c r="F8" s="11"/>
      <c r="G8" s="11"/>
      <c r="H8" s="11"/>
    </row>
    <row r="9" spans="1:10">
      <c r="A9" s="112"/>
      <c r="B9" s="17"/>
      <c r="C9" s="11"/>
      <c r="D9" s="11"/>
      <c r="E9" s="11"/>
      <c r="F9" s="11"/>
      <c r="G9" s="11"/>
      <c r="H9" s="11"/>
    </row>
    <row r="10" spans="1:10">
      <c r="A10" s="112"/>
      <c r="B10" s="26" t="s">
        <v>101</v>
      </c>
      <c r="C10" s="12"/>
      <c r="D10" s="11"/>
      <c r="E10" s="11"/>
      <c r="F10" s="11"/>
      <c r="G10" s="11"/>
      <c r="H10" s="11"/>
    </row>
    <row r="11" spans="1:10">
      <c r="A11" s="112"/>
      <c r="B11" s="17"/>
      <c r="C11" s="26"/>
      <c r="D11" s="11"/>
      <c r="E11" s="11"/>
      <c r="F11" s="11"/>
      <c r="G11" s="11"/>
      <c r="H11" s="11"/>
    </row>
    <row r="12" spans="1:10">
      <c r="A12" s="112"/>
      <c r="B12" s="28" t="s">
        <v>99</v>
      </c>
      <c r="C12" s="12"/>
      <c r="D12" s="17"/>
      <c r="E12" s="17"/>
      <c r="F12" s="87">
        <v>16800.45</v>
      </c>
      <c r="G12" s="11"/>
      <c r="H12" s="11"/>
    </row>
    <row r="13" spans="1:10">
      <c r="A13" s="112"/>
      <c r="B13" s="15" t="s">
        <v>102</v>
      </c>
      <c r="C13" s="12"/>
      <c r="D13" s="17"/>
      <c r="E13" s="17"/>
      <c r="F13" s="88">
        <v>9620.0499999999993</v>
      </c>
      <c r="G13" s="11"/>
      <c r="H13" s="11"/>
    </row>
    <row r="14" spans="1:10">
      <c r="A14" s="112"/>
      <c r="B14" s="15" t="s">
        <v>103</v>
      </c>
      <c r="C14" s="12"/>
      <c r="D14" s="17"/>
      <c r="E14" s="17"/>
      <c r="F14" s="88">
        <v>11272.85</v>
      </c>
      <c r="G14" s="11"/>
      <c r="H14" s="11"/>
    </row>
    <row r="15" spans="1:10">
      <c r="A15" s="112"/>
      <c r="B15" s="15" t="s">
        <v>104</v>
      </c>
      <c r="C15" s="12"/>
      <c r="D15" s="17"/>
      <c r="E15" s="17"/>
      <c r="F15" s="88">
        <f>F12-F13+F14</f>
        <v>18453.25</v>
      </c>
      <c r="G15" s="12"/>
      <c r="H15" s="12"/>
    </row>
    <row r="16" spans="1:10">
      <c r="A16" s="112"/>
      <c r="B16" s="17"/>
      <c r="C16" s="15"/>
      <c r="D16" s="29"/>
      <c r="E16" s="29"/>
      <c r="F16" s="11"/>
      <c r="G16" s="12"/>
      <c r="H16" s="12"/>
    </row>
    <row r="17" spans="1:8">
      <c r="A17" s="112"/>
      <c r="B17" s="144" t="s">
        <v>105</v>
      </c>
      <c r="C17" s="144"/>
      <c r="D17" s="12"/>
      <c r="E17" s="12"/>
      <c r="F17" s="144" t="s">
        <v>106</v>
      </c>
      <c r="G17" s="144"/>
      <c r="H17" s="12"/>
    </row>
    <row r="18" spans="1:8">
      <c r="A18" s="112"/>
      <c r="B18" s="32" t="s">
        <v>151</v>
      </c>
      <c r="C18" s="83" t="s">
        <v>150</v>
      </c>
      <c r="D18" s="12"/>
      <c r="E18" s="12"/>
      <c r="F18" s="84" t="s">
        <v>23</v>
      </c>
      <c r="G18" s="85" t="s">
        <v>49</v>
      </c>
      <c r="H18" s="12"/>
    </row>
    <row r="19" spans="1:8">
      <c r="A19" s="112"/>
      <c r="B19" s="30" t="s">
        <v>61</v>
      </c>
      <c r="C19" s="29">
        <v>1028.05</v>
      </c>
      <c r="D19" s="12"/>
      <c r="E19" s="12"/>
      <c r="F19" s="111" t="s">
        <v>123</v>
      </c>
      <c r="G19" s="25">
        <v>16800.45</v>
      </c>
      <c r="H19" s="12"/>
    </row>
    <row r="20" spans="1:8">
      <c r="A20" s="112"/>
      <c r="B20" s="30" t="s">
        <v>63</v>
      </c>
      <c r="C20" s="29">
        <v>719.9</v>
      </c>
      <c r="D20" s="12"/>
      <c r="E20" s="12"/>
      <c r="F20" s="111" t="s">
        <v>124</v>
      </c>
      <c r="G20" s="25">
        <f>G19-C19</f>
        <v>15772.400000000001</v>
      </c>
      <c r="H20" s="12"/>
    </row>
    <row r="21" spans="1:8">
      <c r="A21" s="112"/>
      <c r="B21" s="30" t="s">
        <v>62</v>
      </c>
      <c r="C21" s="29">
        <v>1824.25</v>
      </c>
      <c r="D21" s="12"/>
      <c r="E21" s="12"/>
      <c r="F21" s="111" t="s">
        <v>125</v>
      </c>
      <c r="G21" s="31">
        <f>G20-C20</f>
        <v>15052.500000000002</v>
      </c>
      <c r="H21" s="12"/>
    </row>
    <row r="22" spans="1:8">
      <c r="A22" s="112"/>
      <c r="B22" s="30" t="s">
        <v>107</v>
      </c>
      <c r="C22" s="29">
        <v>600.25</v>
      </c>
      <c r="D22" s="12"/>
      <c r="E22" s="12"/>
      <c r="F22" s="111" t="s">
        <v>126</v>
      </c>
      <c r="G22" s="31">
        <f>G21+D32</f>
        <v>16156.250000000002</v>
      </c>
      <c r="H22" s="12"/>
    </row>
    <row r="23" spans="1:8">
      <c r="A23" s="112"/>
      <c r="B23" s="30" t="s">
        <v>66</v>
      </c>
      <c r="C23" s="29">
        <v>937</v>
      </c>
      <c r="D23" s="12"/>
      <c r="E23" s="12"/>
      <c r="F23" s="111" t="s">
        <v>127</v>
      </c>
      <c r="G23" s="31">
        <f>G22-C21</f>
        <v>14332.000000000002</v>
      </c>
      <c r="H23" s="12"/>
    </row>
    <row r="24" spans="1:8">
      <c r="A24" s="112"/>
      <c r="B24" s="30" t="s">
        <v>64</v>
      </c>
      <c r="C24" s="29">
        <v>399.1</v>
      </c>
      <c r="D24" s="12"/>
      <c r="E24" s="12"/>
      <c r="F24" s="111" t="s">
        <v>128</v>
      </c>
      <c r="G24" s="25">
        <f>G23+D33</f>
        <v>16558.900000000001</v>
      </c>
      <c r="H24" s="12"/>
    </row>
    <row r="25" spans="1:8">
      <c r="A25" s="112"/>
      <c r="B25" s="30" t="s">
        <v>65</v>
      </c>
      <c r="C25" s="29">
        <v>2090</v>
      </c>
      <c r="D25" s="12"/>
      <c r="E25" s="12"/>
      <c r="F25" s="111" t="s">
        <v>129</v>
      </c>
      <c r="G25" s="25">
        <f>G24-C22</f>
        <v>15958.650000000001</v>
      </c>
      <c r="H25" s="12"/>
    </row>
    <row r="26" spans="1:8">
      <c r="A26" s="112"/>
      <c r="B26" s="30" t="s">
        <v>67</v>
      </c>
      <c r="C26" s="29">
        <v>213.85</v>
      </c>
      <c r="D26" s="12"/>
      <c r="E26" s="12"/>
      <c r="F26" s="111" t="s">
        <v>130</v>
      </c>
      <c r="G26" s="25">
        <f>G25-C23</f>
        <v>15021.650000000001</v>
      </c>
      <c r="H26" s="12"/>
    </row>
    <row r="27" spans="1:8">
      <c r="A27" s="112"/>
      <c r="B27" s="30" t="s">
        <v>68</v>
      </c>
      <c r="C27" s="29">
        <v>1807.65</v>
      </c>
      <c r="D27" s="12"/>
      <c r="E27" s="12"/>
      <c r="F27" s="111" t="s">
        <v>131</v>
      </c>
      <c r="G27" s="25">
        <f>G26+D34</f>
        <v>19114.650000000001</v>
      </c>
      <c r="H27" s="12"/>
    </row>
    <row r="28" spans="1:8">
      <c r="A28" s="112"/>
      <c r="B28" s="17"/>
      <c r="C28" s="17"/>
      <c r="D28" s="17"/>
      <c r="E28" s="17"/>
      <c r="F28" s="111" t="s">
        <v>132</v>
      </c>
      <c r="G28" s="25">
        <f>G27-C24-C25</f>
        <v>16625.550000000003</v>
      </c>
      <c r="H28" s="12"/>
    </row>
    <row r="29" spans="1:8">
      <c r="A29" s="112"/>
      <c r="B29" s="17"/>
      <c r="C29" s="17"/>
      <c r="D29" s="17"/>
      <c r="E29" s="17"/>
      <c r="F29" s="111" t="s">
        <v>133</v>
      </c>
      <c r="G29" s="25">
        <f>G28+D35</f>
        <v>18977.250000000004</v>
      </c>
      <c r="H29" s="25"/>
    </row>
    <row r="30" spans="1:8">
      <c r="A30" s="112"/>
      <c r="B30" s="145" t="s">
        <v>100</v>
      </c>
      <c r="C30" s="145"/>
      <c r="D30" s="145"/>
      <c r="E30" s="17"/>
      <c r="F30" s="111" t="s">
        <v>134</v>
      </c>
      <c r="G30" s="25">
        <f>G29-C26</f>
        <v>18763.400000000005</v>
      </c>
      <c r="H30" s="25"/>
    </row>
    <row r="31" spans="1:8">
      <c r="A31" s="112"/>
      <c r="B31" s="32" t="s">
        <v>48</v>
      </c>
      <c r="C31" s="57"/>
      <c r="D31" s="83" t="s">
        <v>49</v>
      </c>
      <c r="E31" s="15"/>
      <c r="F31" s="111" t="s">
        <v>135</v>
      </c>
      <c r="G31" s="25">
        <f>G30-C27</f>
        <v>16955.750000000004</v>
      </c>
      <c r="H31" s="25"/>
    </row>
    <row r="32" spans="1:8">
      <c r="A32" s="112"/>
      <c r="B32" s="30" t="s">
        <v>50</v>
      </c>
      <c r="C32" s="12"/>
      <c r="D32" s="29">
        <v>1103.75</v>
      </c>
      <c r="E32" s="29"/>
      <c r="F32" s="111" t="s">
        <v>136</v>
      </c>
      <c r="G32" s="25">
        <f>G31+D36+D37</f>
        <v>18453.250000000004</v>
      </c>
      <c r="H32" s="12"/>
    </row>
    <row r="33" spans="1:8">
      <c r="A33" s="112"/>
      <c r="B33" s="30" t="s">
        <v>52</v>
      </c>
      <c r="C33" s="12"/>
      <c r="D33" s="29">
        <v>2226.9</v>
      </c>
      <c r="E33" s="29"/>
      <c r="F33" s="15"/>
      <c r="G33" s="12"/>
      <c r="H33" s="12"/>
    </row>
    <row r="34" spans="1:8">
      <c r="A34" s="112"/>
      <c r="B34" s="30" t="s">
        <v>55</v>
      </c>
      <c r="C34" s="12"/>
      <c r="D34" s="29">
        <v>4093</v>
      </c>
      <c r="E34" s="29"/>
      <c r="F34" s="15"/>
      <c r="G34" s="12"/>
      <c r="H34" s="12"/>
    </row>
    <row r="35" spans="1:8">
      <c r="A35" s="112"/>
      <c r="B35" s="33" t="s">
        <v>57</v>
      </c>
      <c r="C35" s="12"/>
      <c r="D35" s="25">
        <v>2351.6999999999998</v>
      </c>
      <c r="E35" s="25"/>
      <c r="F35" s="15"/>
      <c r="G35" s="12"/>
      <c r="H35" s="12"/>
    </row>
    <row r="36" spans="1:8">
      <c r="A36" s="112"/>
      <c r="B36" s="33" t="s">
        <v>59</v>
      </c>
      <c r="C36" s="12"/>
      <c r="D36" s="25">
        <v>12.5</v>
      </c>
      <c r="E36" s="25"/>
      <c r="F36" s="15"/>
      <c r="G36" s="34"/>
      <c r="H36" s="11"/>
    </row>
    <row r="37" spans="1:8">
      <c r="A37" s="112"/>
      <c r="B37" s="33" t="s">
        <v>108</v>
      </c>
      <c r="C37" s="12"/>
      <c r="D37" s="25">
        <v>1485</v>
      </c>
      <c r="E37" s="25"/>
      <c r="F37" s="15"/>
      <c r="G37" s="15"/>
      <c r="H37" s="11"/>
    </row>
    <row r="38" spans="1:8">
      <c r="A38" s="112"/>
      <c r="B38" s="12"/>
      <c r="C38" s="12"/>
      <c r="D38" s="12"/>
      <c r="E38" s="12"/>
      <c r="F38" s="15"/>
      <c r="G38" s="17"/>
      <c r="H38" s="17"/>
    </row>
    <row r="39" spans="1:8">
      <c r="A39" s="112"/>
      <c r="B39" s="113" t="s">
        <v>146</v>
      </c>
      <c r="C39" s="27"/>
      <c r="D39" s="35"/>
      <c r="E39" s="35"/>
      <c r="F39" s="15"/>
      <c r="G39" s="17"/>
      <c r="H39" s="17"/>
    </row>
    <row r="40" spans="1:8">
      <c r="A40" s="112"/>
      <c r="B40" s="17"/>
      <c r="C40" s="17"/>
      <c r="D40" s="17"/>
      <c r="E40" s="17"/>
      <c r="F40" s="15"/>
      <c r="G40" s="17"/>
      <c r="H40" s="17"/>
    </row>
    <row r="41" spans="1:8">
      <c r="A41" s="112"/>
      <c r="B41" s="36"/>
      <c r="C41" s="37" t="s">
        <v>44</v>
      </c>
      <c r="D41" s="12"/>
      <c r="E41" s="12"/>
      <c r="F41" s="38" t="s">
        <v>51</v>
      </c>
      <c r="G41" s="11"/>
      <c r="H41" s="12"/>
    </row>
    <row r="42" spans="1:8">
      <c r="A42" s="112"/>
      <c r="B42" s="17"/>
      <c r="C42" s="37"/>
      <c r="D42" s="11"/>
      <c r="E42" s="11"/>
      <c r="F42" s="38"/>
      <c r="G42" s="11"/>
      <c r="H42" s="12"/>
    </row>
    <row r="43" spans="1:8">
      <c r="A43" s="112"/>
      <c r="B43" s="89" t="s">
        <v>23</v>
      </c>
      <c r="C43" s="83" t="s">
        <v>45</v>
      </c>
      <c r="D43" s="12"/>
      <c r="E43" s="12"/>
      <c r="F43" s="90" t="s">
        <v>53</v>
      </c>
      <c r="G43" s="83" t="s">
        <v>54</v>
      </c>
      <c r="H43" s="12"/>
    </row>
    <row r="44" spans="1:8">
      <c r="A44" s="112"/>
      <c r="B44" s="39" t="s">
        <v>47</v>
      </c>
      <c r="C44" s="25">
        <v>1103.75</v>
      </c>
      <c r="D44" s="12"/>
      <c r="E44" s="12"/>
      <c r="F44" s="15">
        <v>5901</v>
      </c>
      <c r="G44" s="25">
        <v>1824.25</v>
      </c>
      <c r="H44" s="12"/>
    </row>
    <row r="45" spans="1:8">
      <c r="A45" s="112"/>
      <c r="B45" s="16">
        <v>12</v>
      </c>
      <c r="C45" s="25">
        <v>2226.9</v>
      </c>
      <c r="D45" s="12"/>
      <c r="E45" s="12"/>
      <c r="F45" s="15">
        <v>5902</v>
      </c>
      <c r="G45" s="25">
        <v>719.9</v>
      </c>
      <c r="H45" s="12"/>
    </row>
    <row r="46" spans="1:8">
      <c r="A46" s="112"/>
      <c r="B46" s="16">
        <v>21</v>
      </c>
      <c r="C46" s="25">
        <v>4093</v>
      </c>
      <c r="D46" s="12"/>
      <c r="E46" s="12"/>
      <c r="F46" s="15">
        <v>5903</v>
      </c>
      <c r="G46" s="25">
        <v>399.1</v>
      </c>
      <c r="H46" s="12"/>
    </row>
    <row r="47" spans="1:8">
      <c r="A47" s="112"/>
      <c r="B47" s="40">
        <v>25</v>
      </c>
      <c r="C47" s="25">
        <v>2351.6999999999998</v>
      </c>
      <c r="D47" s="12"/>
      <c r="E47" s="12"/>
      <c r="F47" s="15">
        <v>5904</v>
      </c>
      <c r="G47" s="25">
        <v>2060</v>
      </c>
      <c r="H47" s="12"/>
    </row>
    <row r="48" spans="1:8">
      <c r="A48" s="112"/>
      <c r="B48" s="16">
        <v>30</v>
      </c>
      <c r="C48" s="41">
        <v>1682.75</v>
      </c>
      <c r="D48" s="12"/>
      <c r="E48" s="12"/>
      <c r="F48" s="15">
        <v>5905</v>
      </c>
      <c r="G48" s="25">
        <v>937</v>
      </c>
      <c r="H48" s="12"/>
    </row>
    <row r="49" spans="1:8" ht="13.5" thickBot="1">
      <c r="A49" s="112"/>
      <c r="B49" s="16"/>
      <c r="C49" s="42">
        <f>SUM(C44:C48)</f>
        <v>11458.099999999999</v>
      </c>
      <c r="D49" s="12"/>
      <c r="E49" s="12"/>
      <c r="F49" s="15">
        <v>5906</v>
      </c>
      <c r="G49" s="25">
        <v>982.3</v>
      </c>
      <c r="H49" s="12"/>
    </row>
    <row r="50" spans="1:8" ht="13.5" thickTop="1">
      <c r="A50" s="112"/>
      <c r="B50" s="17"/>
      <c r="C50" s="17"/>
      <c r="D50" s="17"/>
      <c r="E50" s="17"/>
      <c r="F50" s="15">
        <v>5907</v>
      </c>
      <c r="G50" s="25">
        <v>213.85</v>
      </c>
      <c r="H50" s="12"/>
    </row>
    <row r="51" spans="1:8">
      <c r="A51" s="112"/>
      <c r="B51" s="17"/>
      <c r="C51" s="17"/>
      <c r="D51" s="17"/>
      <c r="E51" s="17"/>
      <c r="F51" s="15">
        <v>5908</v>
      </c>
      <c r="G51" s="25">
        <v>388</v>
      </c>
      <c r="H51" s="12"/>
    </row>
    <row r="52" spans="1:8">
      <c r="A52" s="112"/>
      <c r="B52" s="17"/>
      <c r="C52" s="17"/>
      <c r="D52" s="17"/>
      <c r="E52" s="17"/>
      <c r="F52" s="15">
        <v>5909</v>
      </c>
      <c r="G52" s="41">
        <v>1807.65</v>
      </c>
      <c r="H52" s="12"/>
    </row>
    <row r="53" spans="1:8" ht="13.5" thickBot="1">
      <c r="A53" s="112"/>
      <c r="B53" s="17"/>
      <c r="C53" s="17"/>
      <c r="D53" s="17"/>
      <c r="E53" s="17"/>
      <c r="F53" s="15"/>
      <c r="G53" s="42">
        <f>SUM(G44:G52)</f>
        <v>9332.0500000000011</v>
      </c>
      <c r="H53" s="12"/>
    </row>
    <row r="54" spans="1:8" ht="13.5" thickTop="1">
      <c r="A54" s="112"/>
      <c r="B54" s="17"/>
      <c r="C54" s="17"/>
      <c r="D54" s="17"/>
      <c r="E54" s="17"/>
      <c r="F54" s="15"/>
      <c r="G54" s="17"/>
      <c r="H54" s="17"/>
    </row>
    <row r="55" spans="1:8">
      <c r="A55" s="112"/>
      <c r="B55" s="38" t="s">
        <v>27</v>
      </c>
      <c r="C55" s="15"/>
      <c r="D55" s="15"/>
      <c r="E55" s="15"/>
      <c r="F55" s="12"/>
      <c r="G55" s="43" t="s">
        <v>69</v>
      </c>
      <c r="H55" s="17"/>
    </row>
    <row r="56" spans="1:8">
      <c r="A56" s="112"/>
      <c r="B56" s="57" t="s">
        <v>70</v>
      </c>
      <c r="C56" s="91"/>
      <c r="D56" s="82" t="s">
        <v>71</v>
      </c>
      <c r="E56" s="82" t="s">
        <v>25</v>
      </c>
      <c r="F56" s="83" t="s">
        <v>26</v>
      </c>
      <c r="G56" s="82" t="s">
        <v>72</v>
      </c>
      <c r="H56" s="17"/>
    </row>
    <row r="57" spans="1:8">
      <c r="A57" s="112"/>
      <c r="B57" s="146" t="s">
        <v>73</v>
      </c>
      <c r="C57" s="146"/>
      <c r="D57" s="25"/>
      <c r="E57" s="25"/>
      <c r="F57" s="25"/>
      <c r="G57" s="25">
        <v>15278.15</v>
      </c>
      <c r="H57" s="17"/>
    </row>
    <row r="58" spans="1:8">
      <c r="A58" s="112"/>
      <c r="B58" s="129" t="s">
        <v>74</v>
      </c>
      <c r="C58" s="129"/>
      <c r="D58" s="110" t="s">
        <v>121</v>
      </c>
      <c r="E58" s="29">
        <v>11458.1</v>
      </c>
      <c r="F58" s="25"/>
      <c r="G58" s="25">
        <f>G57+E58</f>
        <v>26736.25</v>
      </c>
      <c r="H58" s="25"/>
    </row>
    <row r="59" spans="1:8">
      <c r="A59" s="112"/>
      <c r="B59" s="129" t="s">
        <v>75</v>
      </c>
      <c r="C59" s="129"/>
      <c r="D59" s="110" t="s">
        <v>122</v>
      </c>
      <c r="E59" s="29"/>
      <c r="F59" s="29">
        <f>+G53</f>
        <v>9332.0500000000011</v>
      </c>
      <c r="G59" s="25">
        <f>G58-F59</f>
        <v>17404.199999999997</v>
      </c>
      <c r="H59" s="25"/>
    </row>
    <row r="60" spans="1:8">
      <c r="A60" s="112"/>
      <c r="B60" s="17"/>
      <c r="C60" s="17"/>
      <c r="D60" s="17"/>
      <c r="E60" s="17"/>
      <c r="F60" s="15"/>
      <c r="G60" s="15"/>
      <c r="H60" s="25"/>
    </row>
    <row r="61" spans="1:8">
      <c r="A61" s="112"/>
      <c r="B61" s="142" t="s">
        <v>76</v>
      </c>
      <c r="C61" s="142"/>
      <c r="D61" s="142"/>
      <c r="E61" s="142"/>
      <c r="F61" s="15"/>
      <c r="G61" s="15"/>
      <c r="H61" s="25"/>
    </row>
    <row r="62" spans="1:8">
      <c r="A62" s="112"/>
      <c r="B62" s="132" t="s">
        <v>77</v>
      </c>
      <c r="C62" s="132"/>
      <c r="D62" s="132"/>
      <c r="E62" s="132"/>
      <c r="F62" s="86">
        <v>2060</v>
      </c>
      <c r="G62" s="15"/>
      <c r="H62" s="25"/>
    </row>
    <row r="63" spans="1:8">
      <c r="A63" s="112"/>
      <c r="B63" s="132" t="s">
        <v>78</v>
      </c>
      <c r="C63" s="132"/>
      <c r="D63" s="132"/>
      <c r="E63" s="132"/>
      <c r="F63" s="86">
        <v>2090</v>
      </c>
      <c r="G63" s="15"/>
      <c r="H63" s="25"/>
    </row>
    <row r="64" spans="1:8">
      <c r="A64" s="112"/>
      <c r="B64" s="132"/>
      <c r="C64" s="132"/>
      <c r="D64" s="132"/>
      <c r="E64" s="132"/>
      <c r="F64" s="92"/>
      <c r="G64" s="15"/>
      <c r="H64" s="25"/>
    </row>
    <row r="65" spans="1:8">
      <c r="A65" s="112"/>
      <c r="B65" s="142" t="s">
        <v>79</v>
      </c>
      <c r="C65" s="142"/>
      <c r="D65" s="142"/>
      <c r="E65" s="142"/>
      <c r="F65" s="92"/>
      <c r="G65" s="15"/>
      <c r="H65" s="25"/>
    </row>
    <row r="66" spans="1:8">
      <c r="A66" s="112"/>
      <c r="B66" s="132" t="s">
        <v>80</v>
      </c>
      <c r="C66" s="132"/>
      <c r="D66" s="132"/>
      <c r="E66" s="132"/>
      <c r="F66" s="86">
        <v>1500</v>
      </c>
      <c r="G66" s="12"/>
      <c r="H66" s="12"/>
    </row>
    <row r="67" spans="1:8">
      <c r="A67" s="112"/>
      <c r="B67" s="132" t="s">
        <v>81</v>
      </c>
      <c r="C67" s="132"/>
      <c r="D67" s="132"/>
      <c r="E67" s="132"/>
      <c r="F67" s="86">
        <v>15</v>
      </c>
      <c r="G67" s="17"/>
      <c r="H67" s="17"/>
    </row>
    <row r="68" spans="1:8">
      <c r="A68" s="112"/>
      <c r="B68" s="143"/>
      <c r="C68" s="143"/>
      <c r="D68" s="143"/>
      <c r="E68" s="143"/>
      <c r="F68" s="15"/>
      <c r="G68" s="17"/>
      <c r="H68" s="17"/>
    </row>
    <row r="69" spans="1:8">
      <c r="A69" s="112"/>
      <c r="B69" s="132" t="s">
        <v>85</v>
      </c>
      <c r="C69" s="132"/>
      <c r="D69" s="11"/>
      <c r="E69" s="11"/>
      <c r="F69" s="44"/>
      <c r="G69" s="17"/>
      <c r="H69" s="17"/>
    </row>
    <row r="70" spans="1:8">
      <c r="A70" s="112"/>
      <c r="B70" s="129" t="s">
        <v>86</v>
      </c>
      <c r="C70" s="129"/>
      <c r="D70" s="93">
        <v>18271.45</v>
      </c>
      <c r="E70" s="47"/>
      <c r="F70" s="17"/>
      <c r="G70" s="17"/>
      <c r="H70" s="17"/>
    </row>
    <row r="71" spans="1:8">
      <c r="A71" s="112"/>
      <c r="B71" s="129" t="s">
        <v>87</v>
      </c>
      <c r="C71" s="129"/>
      <c r="D71" s="94">
        <v>1500</v>
      </c>
      <c r="E71" s="13"/>
      <c r="F71" s="17"/>
      <c r="G71" s="17"/>
      <c r="H71" s="17"/>
    </row>
    <row r="72" spans="1:8">
      <c r="A72" s="112"/>
      <c r="B72" s="12"/>
      <c r="C72" s="12"/>
      <c r="D72" s="12"/>
      <c r="E72" s="12"/>
      <c r="F72" s="12"/>
      <c r="G72" s="12"/>
      <c r="H72" s="12"/>
    </row>
  </sheetData>
  <sheetProtection password="C690" sheet="1" objects="1" scenarios="1" selectLockedCells="1" selectUnlockedCells="1"/>
  <mergeCells count="19">
    <mergeCell ref="B63:E63"/>
    <mergeCell ref="B3:G3"/>
    <mergeCell ref="B17:C17"/>
    <mergeCell ref="B30:D30"/>
    <mergeCell ref="F17:G17"/>
    <mergeCell ref="A1:C1"/>
    <mergeCell ref="B59:C59"/>
    <mergeCell ref="B58:C58"/>
    <mergeCell ref="B57:C57"/>
    <mergeCell ref="B62:E62"/>
    <mergeCell ref="B61:E61"/>
    <mergeCell ref="B71:C71"/>
    <mergeCell ref="B70:C70"/>
    <mergeCell ref="B69:C69"/>
    <mergeCell ref="B68:E68"/>
    <mergeCell ref="B67:E67"/>
    <mergeCell ref="B66:E66"/>
    <mergeCell ref="B65:E65"/>
    <mergeCell ref="B64:E64"/>
  </mergeCells>
  <phoneticPr fontId="0" type="noConversion"/>
  <printOptions horizontalCentered="1"/>
  <pageMargins left="0.75" right="0.75" top="0.49" bottom="0.64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P06-04A</vt:lpstr>
      <vt:lpstr>Given P06-04A</vt:lpstr>
      <vt:lpstr>P06-05A</vt:lpstr>
      <vt:lpstr>Given P06-05A</vt:lpstr>
      <vt:lpstr>'P06-04A'!Print_Area</vt:lpstr>
      <vt:lpstr>'P06-05A'!Print_Area</vt:lpstr>
      <vt:lpstr>'Given P06-05A'!Print_Titles</vt:lpstr>
      <vt:lpstr>'P06-04A'!Print_Titles</vt:lpstr>
      <vt:lpstr>'P06-05A'!Print_Titles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2012-12-05T23:44:38Z</cp:lastPrinted>
  <dcterms:created xsi:type="dcterms:W3CDTF">2001-03-26T18:16:06Z</dcterms:created>
  <dcterms:modified xsi:type="dcterms:W3CDTF">2012-12-12T01:05:43Z</dcterms:modified>
</cp:coreProperties>
</file>