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9135" windowHeight="4500"/>
  </bookViews>
  <sheets>
    <sheet name="P18-02A" sheetId="1" r:id="rId1"/>
    <sheet name="Given P18-02A" sheetId="4" r:id="rId2"/>
    <sheet name="P18-06A" sheetId="2" r:id="rId3"/>
    <sheet name="Given P18-06A" sheetId="3" r:id="rId4"/>
  </sheets>
  <calcPr calcId="125725"/>
</workbook>
</file>

<file path=xl/calcChain.xml><?xml version="1.0" encoding="utf-8"?>
<calcChain xmlns="http://schemas.openxmlformats.org/spreadsheetml/2006/main">
  <c r="G26" i="2"/>
  <c r="G23"/>
  <c r="G19"/>
  <c r="G16"/>
  <c r="G12"/>
  <c r="G11"/>
  <c r="G10"/>
  <c r="G9"/>
  <c r="F27" i="1"/>
  <c r="F26"/>
  <c r="F25"/>
  <c r="F24"/>
  <c r="F17"/>
  <c r="F16"/>
  <c r="F15"/>
  <c r="F11"/>
  <c r="F10"/>
  <c r="F9"/>
  <c r="G13" i="2"/>
  <c r="F28" i="1"/>
  <c r="G17" i="2"/>
  <c r="G18"/>
  <c r="G24"/>
  <c r="E45"/>
  <c r="G20"/>
  <c r="G45"/>
  <c r="G25"/>
  <c r="G27"/>
</calcChain>
</file>

<file path=xl/comments1.xml><?xml version="1.0" encoding="utf-8"?>
<comments xmlns="http://schemas.openxmlformats.org/spreadsheetml/2006/main">
  <authors>
    <author>x</author>
  </authors>
  <commentList>
    <comment ref="E9" authorId="0">
      <text>
        <r>
          <rPr>
            <sz val="8"/>
            <color indexed="81"/>
            <rFont val="Tahoma"/>
            <family val="2"/>
          </rPr>
          <t xml:space="preserve">Enter appropriate data in yellow cells. Your entries will be verified.  </t>
        </r>
      </text>
    </comment>
  </commentList>
</comments>
</file>

<file path=xl/comments2.xml><?xml version="1.0" encoding="utf-8"?>
<comments xmlns="http://schemas.openxmlformats.org/spreadsheetml/2006/main">
  <authors>
    <author>x</author>
    <author>Jack Terry</author>
  </authors>
  <commentList>
    <comment ref="F9" authorId="0">
      <text>
        <r>
          <rPr>
            <sz val="8"/>
            <color indexed="81"/>
            <rFont val="Tahoma"/>
            <family val="2"/>
          </rPr>
          <t xml:space="preserve">Enter appropriate data in yellow cells. Your entries will be verified.  </t>
        </r>
      </text>
    </comment>
    <comment ref="D35" authorId="1">
      <text>
        <r>
          <rPr>
            <sz val="8"/>
            <color indexed="81"/>
            <rFont val="Tahoma"/>
            <family val="2"/>
          </rPr>
          <t>Enter the number of units to be produced in Plan 1.  This can be used in your calculations below.  Your entry will be verified.</t>
        </r>
      </text>
    </comment>
    <comment ref="F35" authorId="0">
      <text>
        <r>
          <rPr>
            <sz val="8"/>
            <color indexed="81"/>
            <rFont val="Tahoma"/>
            <family val="2"/>
          </rPr>
          <t>Enter the number of units to be produced in Plan 2.  This can be used in your calculations below.  Your entry will be verified.</t>
        </r>
      </text>
    </comment>
    <comment ref="D38" authorId="0">
      <text>
        <r>
          <rPr>
            <sz val="8"/>
            <color indexed="81"/>
            <rFont val="Tahoma"/>
            <family val="2"/>
          </rPr>
          <t xml:space="preserve">Enter appropriate data in yellow cells. "Net income" for each Plan will be verified.  </t>
        </r>
      </text>
    </comment>
  </commentList>
</comments>
</file>

<file path=xl/sharedStrings.xml><?xml version="1.0" encoding="utf-8"?>
<sst xmlns="http://schemas.openxmlformats.org/spreadsheetml/2006/main" count="95" uniqueCount="71">
  <si>
    <t>Student Name:</t>
  </si>
  <si>
    <t>Class:</t>
  </si>
  <si>
    <t>Selling price per 100 yards</t>
  </si>
  <si>
    <t>Fixed costs</t>
  </si>
  <si>
    <t>Maximum capacity in yards</t>
  </si>
  <si>
    <t>Forecasted variable costs per 100 yards</t>
  </si>
  <si>
    <t xml:space="preserve">  Fixed costs</t>
  </si>
  <si>
    <t xml:space="preserve">  Contribution margin</t>
  </si>
  <si>
    <t xml:space="preserve">  Contribution margin ratio</t>
  </si>
  <si>
    <t>Sales</t>
  </si>
  <si>
    <t>Net income</t>
  </si>
  <si>
    <t>Variable costs</t>
  </si>
  <si>
    <t>Units sold</t>
  </si>
  <si>
    <t>Price per unit</t>
  </si>
  <si>
    <t>Fixed manufacturing costs</t>
  </si>
  <si>
    <t>New variable costs and expenses for both Plans:</t>
  </si>
  <si>
    <t xml:space="preserve">  Material</t>
  </si>
  <si>
    <t xml:space="preserve">  Materials costs</t>
  </si>
  <si>
    <t xml:space="preserve">  Direct labor cost</t>
  </si>
  <si>
    <t xml:space="preserve">  Overhead variable costs</t>
  </si>
  <si>
    <t xml:space="preserve">  Selling and admin. costs</t>
  </si>
  <si>
    <t>Cost decreases using new material:</t>
  </si>
  <si>
    <t xml:space="preserve">  Total variable costs</t>
  </si>
  <si>
    <t xml:space="preserve">  Material costs</t>
  </si>
  <si>
    <t xml:space="preserve">  Direct labor costs</t>
  </si>
  <si>
    <t>Plan 1:</t>
  </si>
  <si>
    <t>Factory capacity in units</t>
  </si>
  <si>
    <t xml:space="preserve">  Selling price</t>
  </si>
  <si>
    <t xml:space="preserve">  Price and sales levels do not change</t>
  </si>
  <si>
    <t>Plan 2:</t>
  </si>
  <si>
    <t xml:space="preserve">  Total fixed costs</t>
  </si>
  <si>
    <t xml:space="preserve">  Price increase</t>
  </si>
  <si>
    <t xml:space="preserve">  Unit sales volume decrease</t>
  </si>
  <si>
    <t>Plan 1</t>
  </si>
  <si>
    <t>Plan 2</t>
  </si>
  <si>
    <t>Per Unit</t>
  </si>
  <si>
    <t>Income before taxes</t>
  </si>
  <si>
    <t>Income taxes</t>
  </si>
  <si>
    <t>Check figure:</t>
  </si>
  <si>
    <t>Break-even in sales units:</t>
  </si>
  <si>
    <t>Break-even in sales dollars:</t>
  </si>
  <si>
    <t xml:space="preserve">  Break-even point in units:</t>
  </si>
  <si>
    <t xml:space="preserve">  Break-even point in sales dollars:</t>
  </si>
  <si>
    <t xml:space="preserve">Contribution Margin Income Statement </t>
  </si>
  <si>
    <t>Check figures:</t>
  </si>
  <si>
    <t>(1) Break-even: Plan 1</t>
  </si>
  <si>
    <t xml:space="preserve">     Break-even: Plan 2</t>
  </si>
  <si>
    <t>(2) Net income: Plan 1</t>
  </si>
  <si>
    <t xml:space="preserve">     Net income: Plan 2</t>
  </si>
  <si>
    <t xml:space="preserve">  Break-even (dollars)</t>
  </si>
  <si>
    <t>Computation of Break-Even</t>
  </si>
  <si>
    <t>Forecasted Contribution Margin Income Statement</t>
  </si>
  <si>
    <t xml:space="preserve">Units  </t>
  </si>
  <si>
    <t>Income tax rate</t>
  </si>
  <si>
    <t xml:space="preserve">Total  </t>
  </si>
  <si>
    <t xml:space="preserve">  Contribution margin per unit</t>
  </si>
  <si>
    <t>Contribution margin</t>
  </si>
  <si>
    <t>(1) Break-even sales units</t>
  </si>
  <si>
    <t>(at Break-Even) Product XT</t>
  </si>
  <si>
    <t>Variable costs per unit:</t>
  </si>
  <si>
    <t xml:space="preserve">  Variable overhead costs</t>
  </si>
  <si>
    <t>XCITE EQUIPMENT CO.</t>
  </si>
  <si>
    <t>BERTRAND COMPANY</t>
  </si>
  <si>
    <t xml:space="preserve">  Sales price per unit</t>
  </si>
  <si>
    <t>Problem 18-02A</t>
  </si>
  <si>
    <t>Given Data P18-02A:</t>
  </si>
  <si>
    <t>Problem 18-06A</t>
  </si>
  <si>
    <t>Given Data P18-06A:</t>
  </si>
  <si>
    <t>Fixed selling and administrative costs</t>
  </si>
  <si>
    <t xml:space="preserve">  Direct labor (paid on completed units)</t>
  </si>
  <si>
    <t xml:space="preserve">  Variable selling and administrative costs</t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</si>
</sst>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_(* #,##0_);_(* \(#,##0\);_(* &quot;-&quot;??_);_(@_)"/>
    <numFmt numFmtId="169" formatCode="_(&quot;$&quot;* #,##0_);_(&quot;$&quot;* \(#,##0\);_(&quot;$&quot;* &quot;-&quot;??_);_(@_)"/>
  </numFmts>
  <fonts count="11">
    <font>
      <sz val="10"/>
      <name val="Arial"/>
      <family val="2"/>
    </font>
    <font>
      <b/>
      <sz val="10"/>
      <name val="Arial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b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4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4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1" fontId="2" fillId="5" borderId="0">
      <alignment horizontal="center"/>
    </xf>
    <xf numFmtId="41" fontId="2" fillId="6" borderId="0" applyBorder="0">
      <protection locked="0"/>
    </xf>
    <xf numFmtId="9" fontId="2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/>
    <xf numFmtId="0" fontId="4" fillId="0" borderId="0" xfId="0" applyFont="1" applyBorder="1" applyAlignment="1" applyProtection="1">
      <alignment horizontal="right"/>
    </xf>
    <xf numFmtId="0" fontId="4" fillId="0" borderId="0" xfId="0" applyFont="1" applyProtection="1"/>
    <xf numFmtId="0" fontId="6" fillId="0" borderId="0" xfId="0" applyFont="1" applyProtection="1"/>
    <xf numFmtId="0" fontId="4" fillId="0" borderId="0" xfId="0" applyFont="1"/>
    <xf numFmtId="0" fontId="4" fillId="0" borderId="0" xfId="0" applyFont="1" applyBorder="1" applyProtection="1"/>
    <xf numFmtId="3" fontId="6" fillId="0" borderId="0" xfId="0" applyNumberFormat="1" applyFont="1" applyProtection="1"/>
    <xf numFmtId="1" fontId="4" fillId="0" borderId="0" xfId="0" applyNumberFormat="1" applyFont="1" applyBorder="1" applyAlignment="1"/>
    <xf numFmtId="1" fontId="4" fillId="0" borderId="0" xfId="0" applyNumberFormat="1" applyFont="1" applyBorder="1" applyAlignment="1" applyProtection="1"/>
    <xf numFmtId="1" fontId="2" fillId="0" borderId="0" xfId="0" applyNumberFormat="1" applyFont="1" applyBorder="1" applyAlignment="1" applyProtection="1"/>
    <xf numFmtId="1" fontId="4" fillId="3" borderId="0" xfId="0" applyNumberFormat="1" applyFont="1" applyFill="1" applyBorder="1" applyAlignment="1" applyProtection="1"/>
    <xf numFmtId="1" fontId="4" fillId="3" borderId="0" xfId="0" applyNumberFormat="1" applyFont="1" applyFill="1" applyBorder="1" applyAlignment="1"/>
    <xf numFmtId="1" fontId="2" fillId="3" borderId="0" xfId="0" applyNumberFormat="1" applyFont="1" applyFill="1" applyBorder="1" applyAlignment="1" applyProtection="1"/>
    <xf numFmtId="1" fontId="2" fillId="3" borderId="0" xfId="0" applyNumberFormat="1" applyFont="1" applyFill="1" applyBorder="1" applyAlignment="1" applyProtection="1">
      <alignment horizontal="centerContinuous"/>
    </xf>
    <xf numFmtId="0" fontId="4" fillId="3" borderId="0" xfId="0" applyFont="1" applyFill="1"/>
    <xf numFmtId="9" fontId="4" fillId="3" borderId="0" xfId="5" applyFont="1" applyFill="1" applyBorder="1" applyAlignment="1" applyProtection="1"/>
    <xf numFmtId="1" fontId="4" fillId="3" borderId="0" xfId="2" applyNumberFormat="1" applyFont="1" applyFill="1" applyBorder="1" applyAlignment="1" applyProtection="1"/>
    <xf numFmtId="1" fontId="4" fillId="4" borderId="0" xfId="0" applyNumberFormat="1" applyFont="1" applyFill="1" applyBorder="1" applyAlignment="1" applyProtection="1"/>
    <xf numFmtId="1" fontId="4" fillId="4" borderId="0" xfId="0" applyNumberFormat="1" applyFont="1" applyFill="1" applyBorder="1" applyAlignment="1"/>
    <xf numFmtId="0" fontId="0" fillId="3" borderId="0" xfId="0" applyFill="1"/>
    <xf numFmtId="167" fontId="2" fillId="3" borderId="0" xfId="1" applyNumberFormat="1" applyFont="1" applyFill="1" applyBorder="1" applyAlignment="1" applyProtection="1"/>
    <xf numFmtId="1" fontId="7" fillId="3" borderId="0" xfId="0" applyNumberFormat="1" applyFont="1" applyFill="1" applyBorder="1" applyAlignment="1" applyProtection="1">
      <alignment horizontal="centerContinuous"/>
    </xf>
    <xf numFmtId="0" fontId="9" fillId="3" borderId="0" xfId="0" applyFont="1" applyFill="1" applyAlignment="1">
      <alignment horizontal="center"/>
    </xf>
    <xf numFmtId="0" fontId="4" fillId="3" borderId="0" xfId="0" applyFont="1" applyFill="1" applyBorder="1"/>
    <xf numFmtId="0" fontId="9" fillId="3" borderId="0" xfId="0" applyFont="1" applyFill="1" applyBorder="1" applyAlignment="1">
      <alignment horizontal="center"/>
    </xf>
    <xf numFmtId="1" fontId="10" fillId="3" borderId="0" xfId="0" applyNumberFormat="1" applyFont="1" applyFill="1" applyBorder="1" applyAlignment="1" applyProtection="1">
      <alignment horizontal="centerContinuous"/>
    </xf>
    <xf numFmtId="1" fontId="5" fillId="3" borderId="1" xfId="0" applyNumberFormat="1" applyFont="1" applyFill="1" applyBorder="1" applyAlignment="1" applyProtection="1">
      <alignment horizontal="center"/>
    </xf>
    <xf numFmtId="1" fontId="10" fillId="3" borderId="0" xfId="0" applyNumberFormat="1" applyFont="1" applyFill="1" applyBorder="1" applyAlignment="1" applyProtection="1">
      <alignment horizontal="center"/>
    </xf>
    <xf numFmtId="167" fontId="5" fillId="3" borderId="0" xfId="1" applyNumberFormat="1" applyFont="1" applyFill="1" applyBorder="1" applyAlignment="1" applyProtection="1">
      <alignment horizontal="center"/>
    </xf>
    <xf numFmtId="0" fontId="5" fillId="3" borderId="0" xfId="0" applyFont="1" applyFill="1" applyAlignment="1">
      <alignment horizontal="center"/>
    </xf>
    <xf numFmtId="43" fontId="0" fillId="3" borderId="0" xfId="0" applyNumberFormat="1" applyFill="1"/>
    <xf numFmtId="41" fontId="4" fillId="3" borderId="0" xfId="1" applyNumberFormat="1" applyFont="1" applyFill="1" applyBorder="1" applyAlignment="1"/>
    <xf numFmtId="41" fontId="4" fillId="3" borderId="0" xfId="2" applyNumberFormat="1" applyFont="1" applyFill="1" applyBorder="1" applyAlignment="1"/>
    <xf numFmtId="41" fontId="4" fillId="3" borderId="0" xfId="1" applyNumberFormat="1" applyFont="1" applyFill="1" applyBorder="1" applyAlignment="1" applyProtection="1"/>
    <xf numFmtId="41" fontId="0" fillId="3" borderId="0" xfId="1" applyNumberFormat="1" applyFont="1" applyFill="1"/>
    <xf numFmtId="42" fontId="4" fillId="3" borderId="0" xfId="2" applyNumberFormat="1" applyFont="1" applyFill="1" applyBorder="1" applyAlignment="1"/>
    <xf numFmtId="42" fontId="4" fillId="3" borderId="0" xfId="1" applyNumberFormat="1" applyFont="1" applyFill="1" applyBorder="1" applyAlignment="1"/>
    <xf numFmtId="42" fontId="0" fillId="3" borderId="0" xfId="1" applyNumberFormat="1" applyFont="1" applyFill="1"/>
    <xf numFmtId="42" fontId="4" fillId="3" borderId="0" xfId="1" applyNumberFormat="1" applyFont="1" applyFill="1" applyBorder="1" applyAlignment="1" applyProtection="1"/>
    <xf numFmtId="44" fontId="4" fillId="3" borderId="0" xfId="1" applyNumberFormat="1" applyFont="1" applyFill="1" applyBorder="1" applyAlignment="1"/>
    <xf numFmtId="44" fontId="4" fillId="3" borderId="0" xfId="1" applyNumberFormat="1" applyFont="1" applyFill="1" applyBorder="1" applyAlignment="1" applyProtection="1"/>
    <xf numFmtId="0" fontId="9" fillId="3" borderId="0" xfId="0" applyFont="1" applyFill="1" applyBorder="1" applyAlignment="1" applyProtection="1">
      <alignment horizontal="center"/>
    </xf>
    <xf numFmtId="169" fontId="2" fillId="2" borderId="2" xfId="2" applyNumberFormat="1" applyFont="1" applyFill="1" applyBorder="1" applyAlignment="1" applyProtection="1">
      <protection locked="0"/>
    </xf>
    <xf numFmtId="167" fontId="2" fillId="2" borderId="1" xfId="1" applyNumberFormat="1" applyFont="1" applyFill="1" applyBorder="1" applyAlignment="1" applyProtection="1">
      <protection locked="0"/>
    </xf>
    <xf numFmtId="5" fontId="2" fillId="2" borderId="3" xfId="2" applyNumberFormat="1" applyFont="1" applyFill="1" applyBorder="1" applyAlignment="1" applyProtection="1">
      <protection locked="0"/>
    </xf>
    <xf numFmtId="42" fontId="4" fillId="2" borderId="0" xfId="2" applyNumberFormat="1" applyFont="1" applyFill="1" applyBorder="1" applyAlignment="1" applyProtection="1">
      <protection locked="0"/>
    </xf>
    <xf numFmtId="10" fontId="4" fillId="2" borderId="4" xfId="5" applyNumberFormat="1" applyFont="1" applyFill="1" applyBorder="1" applyAlignment="1" applyProtection="1">
      <protection locked="0"/>
    </xf>
    <xf numFmtId="42" fontId="2" fillId="2" borderId="0" xfId="2" applyNumberFormat="1" applyFont="1" applyFill="1" applyBorder="1" applyAlignment="1" applyProtection="1">
      <protection locked="0"/>
    </xf>
    <xf numFmtId="42" fontId="4" fillId="2" borderId="4" xfId="2" applyNumberFormat="1" applyFont="1" applyFill="1" applyBorder="1" applyAlignment="1" applyProtection="1">
      <protection locked="0"/>
    </xf>
    <xf numFmtId="41" fontId="2" fillId="2" borderId="0" xfId="1" applyNumberFormat="1" applyFont="1" applyFill="1" applyBorder="1" applyAlignment="1" applyProtection="1">
      <protection locked="0"/>
    </xf>
    <xf numFmtId="169" fontId="2" fillId="2" borderId="5" xfId="2" applyNumberFormat="1" applyFont="1" applyFill="1" applyBorder="1" applyAlignment="1" applyProtection="1">
      <protection locked="0"/>
    </xf>
    <xf numFmtId="167" fontId="2" fillId="2" borderId="6" xfId="1" applyNumberFormat="1" applyFill="1" applyBorder="1" applyProtection="1">
      <protection locked="0"/>
    </xf>
    <xf numFmtId="169" fontId="4" fillId="2" borderId="5" xfId="0" applyNumberFormat="1" applyFont="1" applyFill="1" applyBorder="1" applyProtection="1">
      <protection locked="0"/>
    </xf>
    <xf numFmtId="167" fontId="2" fillId="2" borderId="1" xfId="1" applyNumberFormat="1" applyFill="1" applyBorder="1" applyProtection="1">
      <protection locked="0"/>
    </xf>
    <xf numFmtId="169" fontId="0" fillId="2" borderId="7" xfId="0" applyNumberFormat="1" applyFill="1" applyBorder="1" applyProtection="1">
      <protection locked="0"/>
    </xf>
    <xf numFmtId="169" fontId="0" fillId="2" borderId="8" xfId="0" applyNumberFormat="1" applyFill="1" applyBorder="1" applyProtection="1">
      <protection locked="0"/>
    </xf>
    <xf numFmtId="44" fontId="2" fillId="2" borderId="7" xfId="2" applyFont="1" applyFill="1" applyBorder="1" applyAlignment="1" applyProtection="1">
      <protection locked="0"/>
    </xf>
    <xf numFmtId="43" fontId="4" fillId="2" borderId="1" xfId="0" applyNumberFormat="1" applyFont="1" applyFill="1" applyBorder="1" applyProtection="1">
      <protection locked="0"/>
    </xf>
    <xf numFmtId="44" fontId="2" fillId="2" borderId="0" xfId="2" applyFill="1" applyProtection="1">
      <protection locked="0"/>
    </xf>
    <xf numFmtId="169" fontId="2" fillId="2" borderId="9" xfId="2" applyNumberFormat="1" applyFont="1" applyFill="1" applyBorder="1" applyAlignment="1" applyProtection="1">
      <protection locked="0"/>
    </xf>
    <xf numFmtId="167" fontId="2" fillId="2" borderId="10" xfId="1" applyNumberFormat="1" applyFill="1" applyBorder="1" applyProtection="1">
      <protection locked="0"/>
    </xf>
    <xf numFmtId="169" fontId="4" fillId="2" borderId="9" xfId="0" applyNumberFormat="1" applyFont="1" applyFill="1" applyBorder="1" applyProtection="1">
      <protection locked="0"/>
    </xf>
    <xf numFmtId="44" fontId="2" fillId="2" borderId="7" xfId="2" applyNumberFormat="1" applyFont="1" applyFill="1" applyBorder="1" applyAlignment="1" applyProtection="1">
      <protection locked="0"/>
    </xf>
    <xf numFmtId="43" fontId="4" fillId="2" borderId="1" xfId="1" applyFont="1" applyFill="1" applyBorder="1" applyProtection="1">
      <protection locked="0"/>
    </xf>
    <xf numFmtId="44" fontId="2" fillId="2" borderId="0" xfId="2" applyNumberFormat="1" applyFill="1" applyProtection="1">
      <protection locked="0"/>
    </xf>
    <xf numFmtId="44" fontId="2" fillId="2" borderId="0" xfId="2" applyFont="1" applyFill="1" applyBorder="1" applyAlignment="1" applyProtection="1">
      <protection locked="0"/>
    </xf>
    <xf numFmtId="43" fontId="2" fillId="2" borderId="4" xfId="1" applyFont="1" applyFill="1" applyBorder="1" applyAlignment="1" applyProtection="1">
      <protection locked="0"/>
    </xf>
    <xf numFmtId="9" fontId="2" fillId="2" borderId="4" xfId="5" applyFont="1" applyFill="1" applyBorder="1" applyAlignment="1" applyProtection="1">
      <protection locked="0"/>
    </xf>
    <xf numFmtId="169" fontId="2" fillId="2" borderId="4" xfId="2" applyNumberFormat="1" applyFont="1" applyFill="1" applyBorder="1" applyAlignment="1" applyProtection="1">
      <protection locked="0"/>
    </xf>
    <xf numFmtId="169" fontId="2" fillId="2" borderId="3" xfId="2" applyNumberFormat="1" applyFont="1" applyFill="1" applyBorder="1" applyAlignment="1" applyProtection="1">
      <protection locked="0"/>
    </xf>
    <xf numFmtId="44" fontId="4" fillId="2" borderId="0" xfId="2" applyFont="1" applyFill="1" applyBorder="1" applyAlignment="1" applyProtection="1">
      <protection locked="0"/>
    </xf>
    <xf numFmtId="43" fontId="4" fillId="2" borderId="4" xfId="1" applyFont="1" applyFill="1" applyBorder="1" applyAlignment="1" applyProtection="1">
      <protection locked="0"/>
    </xf>
    <xf numFmtId="43" fontId="2" fillId="2" borderId="1" xfId="1" applyFont="1" applyFill="1" applyBorder="1" applyAlignment="1" applyProtection="1">
      <protection locked="0"/>
    </xf>
    <xf numFmtId="44" fontId="2" fillId="2" borderId="3" xfId="2" applyFont="1" applyFill="1" applyBorder="1" applyAlignment="1" applyProtection="1">
      <protection locked="0"/>
    </xf>
    <xf numFmtId="41" fontId="2" fillId="5" borderId="0" xfId="3">
      <alignment horizontal="center"/>
    </xf>
    <xf numFmtId="0" fontId="5" fillId="0" borderId="0" xfId="0" applyFont="1" applyAlignment="1" applyProtection="1">
      <alignment horizontal="left"/>
      <protection locked="0"/>
    </xf>
    <xf numFmtId="1" fontId="2" fillId="3" borderId="0" xfId="0" applyNumberFormat="1" applyFont="1" applyFill="1" applyBorder="1" applyAlignment="1" applyProtection="1">
      <alignment horizontal="left"/>
    </xf>
    <xf numFmtId="1" fontId="4" fillId="3" borderId="0" xfId="0" applyNumberFormat="1" applyFont="1" applyFill="1" applyBorder="1" applyAlignment="1" applyProtection="1">
      <alignment horizontal="left"/>
    </xf>
    <xf numFmtId="1" fontId="4" fillId="3" borderId="0" xfId="0" applyNumberFormat="1" applyFont="1" applyFill="1" applyBorder="1" applyAlignment="1">
      <alignment horizontal="left"/>
    </xf>
    <xf numFmtId="0" fontId="5" fillId="0" borderId="0" xfId="0" quotePrefix="1" applyFont="1" applyBorder="1" applyAlignment="1" applyProtection="1">
      <alignment horizontal="left"/>
    </xf>
    <xf numFmtId="1" fontId="5" fillId="3" borderId="0" xfId="0" applyNumberFormat="1" applyFont="1" applyFill="1" applyBorder="1" applyAlignment="1">
      <alignment horizontal="center"/>
    </xf>
    <xf numFmtId="1" fontId="1" fillId="3" borderId="0" xfId="0" applyNumberFormat="1" applyFont="1" applyFill="1" applyBorder="1" applyAlignment="1">
      <alignment horizontal="center"/>
    </xf>
    <xf numFmtId="0" fontId="4" fillId="3" borderId="0" xfId="0" applyFont="1" applyFill="1" applyAlignment="1">
      <alignment horizontal="left"/>
    </xf>
    <xf numFmtId="1" fontId="5" fillId="3" borderId="0" xfId="0" applyNumberFormat="1" applyFont="1" applyFill="1" applyBorder="1" applyAlignment="1" applyProtection="1">
      <alignment horizontal="center"/>
    </xf>
    <xf numFmtId="1" fontId="1" fillId="3" borderId="0" xfId="0" applyNumberFormat="1" applyFont="1" applyFill="1" applyBorder="1" applyAlignment="1" applyProtection="1">
      <alignment horizontal="left"/>
    </xf>
    <xf numFmtId="1" fontId="2" fillId="0" borderId="0" xfId="0" applyNumberFormat="1" applyFont="1" applyBorder="1" applyAlignment="1" applyProtection="1">
      <alignment horizontal="left"/>
    </xf>
    <xf numFmtId="1" fontId="5" fillId="3" borderId="0" xfId="0" applyNumberFormat="1" applyFont="1" applyFill="1" applyBorder="1" applyAlignment="1">
      <alignment horizontal="left"/>
    </xf>
    <xf numFmtId="1" fontId="2" fillId="3" borderId="0" xfId="0" applyNumberFormat="1" applyFont="1" applyFill="1" applyBorder="1" applyAlignment="1">
      <alignment horizontal="left"/>
    </xf>
    <xf numFmtId="3" fontId="2" fillId="2" borderId="11" xfId="1" applyNumberFormat="1" applyFont="1" applyFill="1" applyBorder="1" applyAlignment="1" applyProtection="1">
      <alignment horizontal="center"/>
      <protection locked="0"/>
    </xf>
    <xf numFmtId="3" fontId="2" fillId="2" borderId="0" xfId="1" applyNumberFormat="1" applyFont="1" applyFill="1" applyBorder="1" applyAlignment="1" applyProtection="1">
      <alignment horizontal="center"/>
      <protection locked="0"/>
    </xf>
    <xf numFmtId="3" fontId="2" fillId="2" borderId="12" xfId="1" applyNumberFormat="1" applyFont="1" applyFill="1" applyBorder="1" applyAlignment="1" applyProtection="1">
      <alignment horizontal="center"/>
      <protection locked="0"/>
    </xf>
    <xf numFmtId="1" fontId="2" fillId="4" borderId="0" xfId="0" applyNumberFormat="1" applyFont="1" applyFill="1" applyBorder="1" applyAlignment="1" applyProtection="1">
      <alignment horizontal="left"/>
    </xf>
    <xf numFmtId="1" fontId="0" fillId="3" borderId="0" xfId="0" applyNumberFormat="1" applyFill="1" applyBorder="1" applyAlignment="1">
      <alignment horizontal="left"/>
    </xf>
  </cellXfs>
  <cellStyles count="6">
    <cellStyle name="Comma" xfId="1" builtinId="3"/>
    <cellStyle name="Currency" xfId="2" builtinId="4"/>
    <cellStyle name="MH Blue w/ #" xfId="3"/>
    <cellStyle name="MH Yellow w/#" xfId="4"/>
    <cellStyle name="Normal" xfId="0" builtinId="0" customBuiltin="1"/>
    <cellStyle name="Percent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75"/>
  <sheetViews>
    <sheetView showGridLines="0" tabSelected="1" zoomScaleNormal="100" workbookViewId="0">
      <selection activeCell="C1" sqref="C1:D1"/>
    </sheetView>
  </sheetViews>
  <sheetFormatPr defaultRowHeight="12.75"/>
  <cols>
    <col min="1" max="1" width="2.7109375" style="5" customWidth="1"/>
    <col min="2" max="31" width="12.7109375" style="5" customWidth="1"/>
    <col min="32" max="16384" width="9.140625" style="5"/>
  </cols>
  <sheetData>
    <row r="1" spans="1:7">
      <c r="B1" s="2" t="s">
        <v>0</v>
      </c>
      <c r="C1" s="76"/>
      <c r="D1" s="76"/>
    </row>
    <row r="2" spans="1:7">
      <c r="B2" s="2" t="s">
        <v>1</v>
      </c>
      <c r="C2" s="76"/>
      <c r="D2" s="76"/>
      <c r="F2" s="6"/>
    </row>
    <row r="3" spans="1:7">
      <c r="B3" s="3"/>
      <c r="C3" s="80" t="s">
        <v>64</v>
      </c>
      <c r="D3" s="80"/>
      <c r="F3" s="6"/>
    </row>
    <row r="4" spans="1:7">
      <c r="B4" s="3"/>
      <c r="C4" s="3"/>
      <c r="D4" s="3"/>
      <c r="E4" s="6"/>
      <c r="F4" s="6"/>
    </row>
    <row r="5" spans="1:7">
      <c r="A5" s="75"/>
      <c r="B5" s="81" t="s">
        <v>61</v>
      </c>
      <c r="C5" s="82"/>
      <c r="D5" s="82"/>
      <c r="E5" s="82"/>
      <c r="F5" s="15"/>
      <c r="G5" s="1"/>
    </row>
    <row r="6" spans="1:7">
      <c r="A6" s="75"/>
      <c r="B6" s="11"/>
      <c r="C6" s="11"/>
      <c r="D6" s="11"/>
      <c r="E6" s="12"/>
      <c r="F6" s="15"/>
      <c r="G6" s="1"/>
    </row>
    <row r="7" spans="1:7">
      <c r="A7" s="75"/>
      <c r="B7" s="85" t="s">
        <v>39</v>
      </c>
      <c r="C7" s="85"/>
      <c r="D7" s="85"/>
      <c r="E7" s="12"/>
      <c r="F7" s="15"/>
      <c r="G7" s="1"/>
    </row>
    <row r="8" spans="1:7">
      <c r="A8" s="75"/>
      <c r="B8" s="79"/>
      <c r="C8" s="79"/>
      <c r="D8" s="79"/>
      <c r="E8" s="12"/>
      <c r="F8" s="15"/>
      <c r="G8"/>
    </row>
    <row r="9" spans="1:7">
      <c r="A9" s="75"/>
      <c r="B9" s="79" t="s">
        <v>6</v>
      </c>
      <c r="C9" s="79"/>
      <c r="D9" s="79"/>
      <c r="E9" s="46"/>
      <c r="F9" s="23" t="str">
        <f>IF(E9="","",IF(E9=270000,"«- Correct!","«- Try again!"))</f>
        <v/>
      </c>
      <c r="G9"/>
    </row>
    <row r="10" spans="1:7">
      <c r="A10" s="75"/>
      <c r="B10" s="78" t="s">
        <v>55</v>
      </c>
      <c r="C10" s="78"/>
      <c r="D10" s="78"/>
      <c r="E10" s="49"/>
      <c r="F10" s="23" t="str">
        <f>IF(E10="","",IF(E10=60,"«- Correct!","«- Try again!"))</f>
        <v/>
      </c>
      <c r="G10"/>
    </row>
    <row r="11" spans="1:7">
      <c r="A11" s="75"/>
      <c r="B11" s="77" t="s">
        <v>41</v>
      </c>
      <c r="C11" s="77"/>
      <c r="D11" s="77"/>
      <c r="E11" s="50"/>
      <c r="F11" s="23" t="str">
        <f>IF(E11="","",IF(E11=4500,"«- Correct!","«- Try again!"))</f>
        <v/>
      </c>
      <c r="G11"/>
    </row>
    <row r="12" spans="1:7">
      <c r="A12" s="75"/>
      <c r="B12" s="77"/>
      <c r="C12" s="77"/>
      <c r="D12" s="77"/>
      <c r="E12" s="13"/>
      <c r="F12" s="15"/>
      <c r="G12"/>
    </row>
    <row r="13" spans="1:7">
      <c r="A13" s="75"/>
      <c r="B13" s="85" t="s">
        <v>40</v>
      </c>
      <c r="C13" s="85"/>
      <c r="D13" s="85"/>
      <c r="E13" s="12"/>
      <c r="F13" s="15"/>
      <c r="G13" s="4"/>
    </row>
    <row r="14" spans="1:7">
      <c r="A14" s="75"/>
      <c r="B14" s="79"/>
      <c r="C14" s="79"/>
      <c r="D14" s="79"/>
      <c r="E14" s="12"/>
      <c r="F14" s="15"/>
      <c r="G14" s="4"/>
    </row>
    <row r="15" spans="1:7">
      <c r="A15" s="75"/>
      <c r="B15" s="79" t="s">
        <v>6</v>
      </c>
      <c r="C15" s="79"/>
      <c r="D15" s="79"/>
      <c r="E15" s="46"/>
      <c r="F15" s="23" t="str">
        <f>IF(E15="","",IF(E15=270000,"«- Correct!","«- Try again!"))</f>
        <v/>
      </c>
    </row>
    <row r="16" spans="1:7">
      <c r="A16" s="75"/>
      <c r="B16" s="78" t="s">
        <v>8</v>
      </c>
      <c r="C16" s="78"/>
      <c r="D16" s="78"/>
      <c r="E16" s="47"/>
      <c r="F16" s="42" t="str">
        <f>IF(E16="","",IF(AND(E16&gt;=0.3,E16&lt;=0.3),"«- Correct!","«- Try again!"))</f>
        <v/>
      </c>
    </row>
    <row r="17" spans="1:6">
      <c r="A17" s="75"/>
      <c r="B17" s="77" t="s">
        <v>42</v>
      </c>
      <c r="C17" s="77"/>
      <c r="D17" s="77"/>
      <c r="E17" s="48"/>
      <c r="F17" s="42" t="str">
        <f>IF(E17="","",IF(AND(E17&gt;=900000,E17&lt;=900000),"«- Correct!","«- Try again!"))</f>
        <v/>
      </c>
    </row>
    <row r="18" spans="1:6">
      <c r="A18" s="75"/>
      <c r="B18" s="13"/>
      <c r="C18" s="13"/>
      <c r="D18" s="13"/>
      <c r="E18" s="13"/>
      <c r="F18" s="15"/>
    </row>
    <row r="19" spans="1:6">
      <c r="B19" s="10"/>
      <c r="C19" s="10"/>
      <c r="D19" s="10"/>
      <c r="E19" s="10"/>
    </row>
    <row r="20" spans="1:6">
      <c r="A20" s="75"/>
      <c r="B20" s="81" t="s">
        <v>61</v>
      </c>
      <c r="C20" s="81"/>
      <c r="D20" s="81"/>
      <c r="E20" s="81"/>
      <c r="F20" s="15"/>
    </row>
    <row r="21" spans="1:6">
      <c r="A21" s="75"/>
      <c r="B21" s="84" t="s">
        <v>43</v>
      </c>
      <c r="C21" s="84"/>
      <c r="D21" s="84"/>
      <c r="E21" s="84"/>
      <c r="F21" s="15"/>
    </row>
    <row r="22" spans="1:6">
      <c r="A22" s="75"/>
      <c r="B22" s="84" t="s">
        <v>58</v>
      </c>
      <c r="C22" s="84"/>
      <c r="D22" s="84"/>
      <c r="E22" s="84"/>
      <c r="F22" s="15"/>
    </row>
    <row r="23" spans="1:6">
      <c r="A23" s="75"/>
      <c r="B23" s="14"/>
      <c r="C23" s="14"/>
      <c r="D23" s="14"/>
      <c r="E23" s="14"/>
      <c r="F23" s="15"/>
    </row>
    <row r="24" spans="1:6">
      <c r="A24" s="75"/>
      <c r="B24" s="77" t="s">
        <v>9</v>
      </c>
      <c r="C24" s="77"/>
      <c r="D24" s="77"/>
      <c r="E24" s="43"/>
      <c r="F24" s="23" t="str">
        <f>IF(E24="","",IF(E24=900000,"«- Correct!","«- Try again!"))</f>
        <v/>
      </c>
    </row>
    <row r="25" spans="1:6">
      <c r="A25" s="75"/>
      <c r="B25" s="77" t="s">
        <v>11</v>
      </c>
      <c r="C25" s="77"/>
      <c r="D25" s="77"/>
      <c r="E25" s="44"/>
      <c r="F25" s="23" t="str">
        <f>IF(E25="","",IF(E25=630000,"«- Correct!","«- Try again!"))</f>
        <v/>
      </c>
    </row>
    <row r="26" spans="1:6">
      <c r="A26" s="75"/>
      <c r="B26" s="83" t="s">
        <v>56</v>
      </c>
      <c r="C26" s="83"/>
      <c r="D26" s="83"/>
      <c r="E26" s="43"/>
      <c r="F26" s="23" t="str">
        <f>IF(E26="","",IF(E26=270000,"«- Correct!","«- Try again!"))</f>
        <v/>
      </c>
    </row>
    <row r="27" spans="1:6">
      <c r="A27" s="75"/>
      <c r="B27" s="77" t="s">
        <v>3</v>
      </c>
      <c r="C27" s="77"/>
      <c r="D27" s="77"/>
      <c r="E27" s="44"/>
      <c r="F27" s="23" t="str">
        <f>IF(E27="","",IF(E27=270000,"«- Correct!","«- Try again!"))</f>
        <v/>
      </c>
    </row>
    <row r="28" spans="1:6" ht="13.5" thickBot="1">
      <c r="A28" s="75"/>
      <c r="B28" s="77" t="s">
        <v>10</v>
      </c>
      <c r="C28" s="77"/>
      <c r="D28" s="77"/>
      <c r="E28" s="45"/>
      <c r="F28" s="23" t="str">
        <f>IF(E28="","",IF(E28=0,"«- Correct!","«- Try again!"))</f>
        <v/>
      </c>
    </row>
    <row r="29" spans="1:6" ht="13.5" thickTop="1">
      <c r="A29" s="75"/>
      <c r="B29" s="15"/>
      <c r="C29" s="15"/>
      <c r="D29" s="15"/>
      <c r="E29" s="15"/>
      <c r="F29" s="15"/>
    </row>
    <row r="34" spans="2:7">
      <c r="F34"/>
      <c r="G34"/>
    </row>
    <row r="35" spans="2:7">
      <c r="F35"/>
      <c r="G35"/>
    </row>
    <row r="36" spans="2:7">
      <c r="F36"/>
      <c r="G36"/>
    </row>
    <row r="37" spans="2:7">
      <c r="F37"/>
      <c r="G37"/>
    </row>
    <row r="38" spans="2:7">
      <c r="F38"/>
      <c r="G38"/>
    </row>
    <row r="39" spans="2:7">
      <c r="F39"/>
      <c r="G39"/>
    </row>
    <row r="40" spans="2:7">
      <c r="F40"/>
      <c r="G40"/>
    </row>
    <row r="41" spans="2:7">
      <c r="F41"/>
      <c r="G41"/>
    </row>
    <row r="42" spans="2:7">
      <c r="F42"/>
      <c r="G42"/>
    </row>
    <row r="43" spans="2:7">
      <c r="B43"/>
      <c r="C43"/>
      <c r="D43"/>
      <c r="E43"/>
      <c r="F43"/>
      <c r="G43"/>
    </row>
    <row r="44" spans="2:7">
      <c r="B44"/>
      <c r="C44"/>
      <c r="D44"/>
      <c r="E44"/>
      <c r="F44"/>
      <c r="G44"/>
    </row>
    <row r="45" spans="2:7">
      <c r="B45"/>
      <c r="C45"/>
      <c r="D45"/>
      <c r="E45"/>
      <c r="F45"/>
      <c r="G45"/>
    </row>
    <row r="46" spans="2:7">
      <c r="B46"/>
      <c r="C46"/>
      <c r="D46"/>
      <c r="E46"/>
      <c r="F46"/>
      <c r="G46"/>
    </row>
    <row r="47" spans="2:7">
      <c r="B47"/>
      <c r="C47"/>
      <c r="D47"/>
      <c r="E47"/>
      <c r="F47"/>
      <c r="G47"/>
    </row>
    <row r="48" spans="2:7">
      <c r="B48"/>
      <c r="C48"/>
      <c r="D48"/>
      <c r="E48"/>
      <c r="F48"/>
      <c r="G48"/>
    </row>
    <row r="49" spans="2:7">
      <c r="B49"/>
      <c r="C49"/>
      <c r="D49"/>
      <c r="E49"/>
      <c r="F49"/>
      <c r="G49"/>
    </row>
    <row r="50" spans="2:7">
      <c r="B50"/>
      <c r="C50"/>
      <c r="D50"/>
      <c r="E50"/>
      <c r="F50"/>
      <c r="G50"/>
    </row>
    <row r="51" spans="2:7">
      <c r="B51"/>
      <c r="C51"/>
      <c r="D51"/>
      <c r="E51"/>
      <c r="F51"/>
      <c r="G51"/>
    </row>
    <row r="52" spans="2:7">
      <c r="B52"/>
      <c r="C52"/>
      <c r="D52"/>
      <c r="E52"/>
      <c r="F52"/>
      <c r="G52"/>
    </row>
    <row r="53" spans="2:7">
      <c r="B53"/>
      <c r="C53"/>
      <c r="D53"/>
      <c r="E53"/>
      <c r="F53"/>
      <c r="G53"/>
    </row>
    <row r="54" spans="2:7">
      <c r="B54"/>
      <c r="C54"/>
      <c r="D54"/>
      <c r="E54"/>
      <c r="F54"/>
      <c r="G54"/>
    </row>
    <row r="55" spans="2:7">
      <c r="B55"/>
      <c r="C55"/>
      <c r="D55"/>
      <c r="E55"/>
      <c r="F55"/>
      <c r="G55"/>
    </row>
    <row r="56" spans="2:7">
      <c r="B56"/>
      <c r="C56"/>
      <c r="D56"/>
      <c r="E56"/>
      <c r="F56"/>
      <c r="G56"/>
    </row>
    <row r="57" spans="2:7">
      <c r="B57"/>
      <c r="C57"/>
      <c r="D57"/>
      <c r="E57"/>
      <c r="F57"/>
      <c r="G57"/>
    </row>
    <row r="58" spans="2:7">
      <c r="B58"/>
      <c r="C58"/>
      <c r="D58"/>
      <c r="E58"/>
      <c r="F58"/>
      <c r="G58"/>
    </row>
    <row r="59" spans="2:7">
      <c r="B59"/>
      <c r="C59"/>
      <c r="D59"/>
      <c r="E59"/>
      <c r="F59"/>
      <c r="G59"/>
    </row>
    <row r="60" spans="2:7">
      <c r="B60"/>
      <c r="C60"/>
      <c r="D60"/>
      <c r="E60"/>
      <c r="F60"/>
      <c r="G60"/>
    </row>
    <row r="61" spans="2:7">
      <c r="B61"/>
      <c r="C61"/>
      <c r="D61"/>
      <c r="E61"/>
      <c r="F61"/>
      <c r="G61"/>
    </row>
    <row r="62" spans="2:7">
      <c r="B62"/>
      <c r="C62"/>
      <c r="D62"/>
      <c r="E62"/>
      <c r="F62"/>
      <c r="G62"/>
    </row>
    <row r="63" spans="2:7">
      <c r="B63"/>
      <c r="C63"/>
      <c r="D63"/>
      <c r="E63"/>
      <c r="F63"/>
      <c r="G63"/>
    </row>
    <row r="64" spans="2:7">
      <c r="B64"/>
      <c r="C64"/>
      <c r="D64"/>
      <c r="E64"/>
      <c r="F64"/>
      <c r="G64"/>
    </row>
    <row r="65" spans="2:7">
      <c r="B65"/>
      <c r="C65"/>
      <c r="D65"/>
      <c r="E65"/>
      <c r="F65"/>
      <c r="G65"/>
    </row>
    <row r="66" spans="2:7">
      <c r="B66"/>
      <c r="C66"/>
      <c r="D66"/>
      <c r="E66"/>
      <c r="F66"/>
      <c r="G66"/>
    </row>
    <row r="67" spans="2:7">
      <c r="B67"/>
      <c r="C67"/>
      <c r="D67"/>
      <c r="E67"/>
      <c r="F67"/>
      <c r="G67"/>
    </row>
    <row r="68" spans="2:7">
      <c r="B68"/>
      <c r="C68"/>
      <c r="D68"/>
      <c r="E68"/>
      <c r="F68"/>
      <c r="G68"/>
    </row>
    <row r="75" spans="2:7">
      <c r="G75" s="7"/>
    </row>
  </sheetData>
  <sheetProtection password="C690" sheet="1" objects="1" scenarios="1" selectLockedCells="1"/>
  <mergeCells count="23">
    <mergeCell ref="B16:D16"/>
    <mergeCell ref="B15:D15"/>
    <mergeCell ref="B14:D14"/>
    <mergeCell ref="B7:D7"/>
    <mergeCell ref="B13:D13"/>
    <mergeCell ref="B12:D12"/>
    <mergeCell ref="B28:D28"/>
    <mergeCell ref="B27:D27"/>
    <mergeCell ref="B26:D26"/>
    <mergeCell ref="B25:D25"/>
    <mergeCell ref="B24:D24"/>
    <mergeCell ref="B17:D17"/>
    <mergeCell ref="B22:E22"/>
    <mergeCell ref="B21:E21"/>
    <mergeCell ref="B20:E20"/>
    <mergeCell ref="C1:D1"/>
    <mergeCell ref="B11:D11"/>
    <mergeCell ref="B10:D10"/>
    <mergeCell ref="B9:D9"/>
    <mergeCell ref="B8:D8"/>
    <mergeCell ref="C3:D3"/>
    <mergeCell ref="C2:D2"/>
    <mergeCell ref="B5:E5"/>
  </mergeCells>
  <phoneticPr fontId="0" type="noConversion"/>
  <printOptions horizontalCentered="1" gridLinesSet="0"/>
  <pageMargins left="0" right="0" top="0.75" bottom="0.75" header="0.5" footer="0.5"/>
  <pageSetup scale="13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12"/>
  <sheetViews>
    <sheetView showGridLines="0" workbookViewId="0">
      <selection sqref="A1:C1"/>
    </sheetView>
  </sheetViews>
  <sheetFormatPr defaultRowHeight="12.75"/>
  <cols>
    <col min="1" max="1" width="2.7109375" customWidth="1"/>
    <col min="2" max="5" width="12.7109375" customWidth="1"/>
    <col min="6" max="6" width="2.7109375" customWidth="1"/>
    <col min="7" max="24" width="12.7109375" customWidth="1"/>
  </cols>
  <sheetData>
    <row r="1" spans="1:6">
      <c r="A1" s="86" t="s">
        <v>65</v>
      </c>
      <c r="B1" s="86"/>
      <c r="C1" s="86"/>
      <c r="D1" s="9"/>
      <c r="E1" s="9"/>
    </row>
    <row r="2" spans="1:6">
      <c r="B2" s="8"/>
      <c r="C2" s="8"/>
      <c r="D2" s="8"/>
      <c r="E2" s="8"/>
    </row>
    <row r="3" spans="1:6">
      <c r="A3" s="75"/>
      <c r="B3" s="81" t="s">
        <v>61</v>
      </c>
      <c r="C3" s="82"/>
      <c r="D3" s="82"/>
      <c r="E3" s="82"/>
      <c r="F3" s="20"/>
    </row>
    <row r="4" spans="1:6">
      <c r="A4" s="75"/>
      <c r="B4" s="12"/>
      <c r="C4" s="12"/>
      <c r="D4" s="12"/>
      <c r="E4" s="12"/>
      <c r="F4" s="20"/>
    </row>
    <row r="5" spans="1:6">
      <c r="A5" s="75"/>
      <c r="B5" s="79" t="s">
        <v>2</v>
      </c>
      <c r="C5" s="79"/>
      <c r="D5" s="79"/>
      <c r="E5" s="36">
        <v>200</v>
      </c>
      <c r="F5" s="20"/>
    </row>
    <row r="6" spans="1:6">
      <c r="A6" s="75"/>
      <c r="B6" s="79" t="s">
        <v>3</v>
      </c>
      <c r="C6" s="79"/>
      <c r="D6" s="79"/>
      <c r="E6" s="37">
        <v>270000</v>
      </c>
      <c r="F6" s="31"/>
    </row>
    <row r="7" spans="1:6">
      <c r="A7" s="75"/>
      <c r="B7" s="79" t="s">
        <v>4</v>
      </c>
      <c r="C7" s="79"/>
      <c r="D7" s="79"/>
      <c r="E7" s="32">
        <v>700000</v>
      </c>
      <c r="F7" s="20"/>
    </row>
    <row r="8" spans="1:6">
      <c r="A8" s="75"/>
      <c r="B8" s="79" t="s">
        <v>5</v>
      </c>
      <c r="C8" s="79"/>
      <c r="D8" s="79"/>
      <c r="E8" s="37">
        <v>140</v>
      </c>
      <c r="F8" s="20"/>
    </row>
    <row r="9" spans="1:6">
      <c r="A9" s="75"/>
      <c r="B9" s="79"/>
      <c r="C9" s="79"/>
      <c r="D9" s="79"/>
      <c r="E9" s="12"/>
      <c r="F9" s="20"/>
    </row>
    <row r="10" spans="1:6">
      <c r="A10" s="75"/>
      <c r="B10" s="87" t="s">
        <v>44</v>
      </c>
      <c r="C10" s="87"/>
      <c r="D10" s="87"/>
      <c r="E10" s="11"/>
      <c r="F10" s="20"/>
    </row>
    <row r="11" spans="1:6">
      <c r="A11" s="75"/>
      <c r="B11" s="79" t="s">
        <v>57</v>
      </c>
      <c r="C11" s="79"/>
      <c r="D11" s="79"/>
      <c r="E11" s="33">
        <v>4500</v>
      </c>
      <c r="F11" s="20"/>
    </row>
    <row r="12" spans="1:6">
      <c r="A12" s="75"/>
      <c r="B12" s="11"/>
      <c r="C12" s="11"/>
      <c r="D12" s="11"/>
      <c r="E12" s="35"/>
      <c r="F12" s="20"/>
    </row>
  </sheetData>
  <sheetProtection password="C690" sheet="1" objects="1" scenarios="1" selectLockedCells="1" selectUnlockedCells="1"/>
  <mergeCells count="9">
    <mergeCell ref="A1:C1"/>
    <mergeCell ref="B9:D9"/>
    <mergeCell ref="B10:D10"/>
    <mergeCell ref="B11:D11"/>
    <mergeCell ref="B3:E3"/>
    <mergeCell ref="B5:D5"/>
    <mergeCell ref="B6:D6"/>
    <mergeCell ref="B7:D7"/>
    <mergeCell ref="B8:D8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79"/>
  <sheetViews>
    <sheetView showGridLines="0" zoomScaleNormal="100" workbookViewId="0">
      <selection activeCell="C1" sqref="C1:D1"/>
    </sheetView>
  </sheetViews>
  <sheetFormatPr defaultRowHeight="12.75"/>
  <cols>
    <col min="1" max="1" width="2.7109375" style="5" customWidth="1"/>
    <col min="2" max="7" width="12.7109375" style="5" customWidth="1"/>
    <col min="8" max="8" width="2.7109375" style="5" customWidth="1"/>
    <col min="9" max="34" width="12.7109375" style="5" customWidth="1"/>
    <col min="35" max="16384" width="9.140625" style="5"/>
  </cols>
  <sheetData>
    <row r="1" spans="1:8">
      <c r="B1" s="2" t="s">
        <v>0</v>
      </c>
      <c r="C1" s="76"/>
      <c r="D1" s="76"/>
    </row>
    <row r="2" spans="1:8">
      <c r="B2" s="2" t="s">
        <v>1</v>
      </c>
      <c r="C2" s="76"/>
      <c r="D2" s="76"/>
    </row>
    <row r="3" spans="1:8">
      <c r="B3" s="3"/>
      <c r="C3" s="80" t="s">
        <v>66</v>
      </c>
      <c r="D3" s="80"/>
    </row>
    <row r="5" spans="1:8">
      <c r="A5" s="75"/>
      <c r="B5" s="81" t="s">
        <v>62</v>
      </c>
      <c r="C5" s="81"/>
      <c r="D5" s="81"/>
      <c r="E5" s="81"/>
      <c r="F5" s="81"/>
      <c r="G5" s="12"/>
      <c r="H5" s="15"/>
    </row>
    <row r="6" spans="1:8">
      <c r="A6" s="75"/>
      <c r="B6" s="84" t="s">
        <v>50</v>
      </c>
      <c r="C6" s="84"/>
      <c r="D6" s="84"/>
      <c r="E6" s="84"/>
      <c r="F6" s="84"/>
      <c r="G6" s="12"/>
      <c r="H6" s="15"/>
    </row>
    <row r="7" spans="1:8">
      <c r="A7" s="75"/>
      <c r="B7" s="11"/>
      <c r="C7" s="11"/>
      <c r="D7" s="12"/>
      <c r="E7" s="12"/>
      <c r="F7" s="12"/>
      <c r="G7" s="12"/>
      <c r="H7" s="15"/>
    </row>
    <row r="8" spans="1:8">
      <c r="A8" s="75"/>
      <c r="B8" s="79" t="s">
        <v>15</v>
      </c>
      <c r="C8" s="79"/>
      <c r="D8" s="79"/>
      <c r="E8" s="79"/>
      <c r="F8" s="12"/>
      <c r="G8" s="12"/>
      <c r="H8" s="15"/>
    </row>
    <row r="9" spans="1:8">
      <c r="A9" s="75"/>
      <c r="B9" s="79" t="s">
        <v>17</v>
      </c>
      <c r="C9" s="79"/>
      <c r="D9" s="79"/>
      <c r="E9" s="79"/>
      <c r="F9" s="71"/>
      <c r="G9" s="23" t="str">
        <f>IF(F9="","",IF(F9=4,"«- Correct!","«- Try again!"))</f>
        <v/>
      </c>
      <c r="H9" s="15"/>
    </row>
    <row r="10" spans="1:8">
      <c r="A10" s="75"/>
      <c r="B10" s="79" t="s">
        <v>18</v>
      </c>
      <c r="C10" s="79"/>
      <c r="D10" s="79"/>
      <c r="E10" s="79"/>
      <c r="F10" s="72"/>
      <c r="G10" s="23" t="str">
        <f>IF(F10="","",IF(F10=2,"«- Correct!","«- Try again!"))</f>
        <v/>
      </c>
      <c r="H10" s="15"/>
    </row>
    <row r="11" spans="1:8">
      <c r="A11" s="75"/>
      <c r="B11" s="79" t="s">
        <v>19</v>
      </c>
      <c r="C11" s="79"/>
      <c r="D11" s="79"/>
      <c r="E11" s="79"/>
      <c r="F11" s="67"/>
      <c r="G11" s="23" t="str">
        <f>IF(F11="","",IF(F11=1,"«- Correct!","«- Try again!"))</f>
        <v/>
      </c>
      <c r="H11" s="15"/>
    </row>
    <row r="12" spans="1:8">
      <c r="A12" s="75"/>
      <c r="B12" s="79" t="s">
        <v>20</v>
      </c>
      <c r="C12" s="79"/>
      <c r="D12" s="79"/>
      <c r="E12" s="79"/>
      <c r="F12" s="73"/>
      <c r="G12" s="23" t="str">
        <f>IF(F12="","",IF(F12=0.5,"«- Correct!","«- Try again!"))</f>
        <v/>
      </c>
      <c r="H12" s="15"/>
    </row>
    <row r="13" spans="1:8" ht="13.5" thickBot="1">
      <c r="A13" s="75"/>
      <c r="B13" s="79" t="s">
        <v>22</v>
      </c>
      <c r="C13" s="79"/>
      <c r="D13" s="79"/>
      <c r="E13" s="79"/>
      <c r="F13" s="74"/>
      <c r="G13" s="23" t="str">
        <f>IF(F13="","",IF(F13=7.5,"«- Correct!","«- Try again!"))</f>
        <v/>
      </c>
      <c r="H13" s="15"/>
    </row>
    <row r="14" spans="1:8" ht="13.5" thickTop="1">
      <c r="A14" s="75"/>
      <c r="B14" s="79"/>
      <c r="C14" s="79"/>
      <c r="D14" s="79"/>
      <c r="E14" s="79"/>
      <c r="F14" s="13"/>
      <c r="G14" s="13"/>
      <c r="H14" s="15"/>
    </row>
    <row r="15" spans="1:8">
      <c r="A15" s="75"/>
      <c r="B15" s="79" t="s">
        <v>25</v>
      </c>
      <c r="C15" s="79"/>
      <c r="D15" s="79"/>
      <c r="E15" s="79"/>
      <c r="F15" s="13"/>
      <c r="G15" s="13"/>
      <c r="H15" s="15"/>
    </row>
    <row r="16" spans="1:8">
      <c r="A16" s="75"/>
      <c r="B16" s="88" t="s">
        <v>63</v>
      </c>
      <c r="C16" s="79"/>
      <c r="D16" s="79"/>
      <c r="E16" s="79"/>
      <c r="F16" s="66"/>
      <c r="G16" s="23" t="str">
        <f>IF(F16="","",IF(F16=25,"«- Correct!","«- Try again!"))</f>
        <v/>
      </c>
      <c r="H16" s="15"/>
    </row>
    <row r="17" spans="1:8">
      <c r="A17" s="75"/>
      <c r="B17" s="79" t="s">
        <v>7</v>
      </c>
      <c r="C17" s="79"/>
      <c r="D17" s="79"/>
      <c r="E17" s="79"/>
      <c r="F17" s="67"/>
      <c r="G17" s="23" t="str">
        <f>IF(F17="","",IF(F17=17.5,"«- Correct!","«- Try again!"))</f>
        <v/>
      </c>
      <c r="H17" s="15"/>
    </row>
    <row r="18" spans="1:8">
      <c r="A18" s="75"/>
      <c r="B18" s="79" t="s">
        <v>8</v>
      </c>
      <c r="C18" s="79"/>
      <c r="D18" s="79"/>
      <c r="E18" s="79"/>
      <c r="F18" s="68"/>
      <c r="G18" s="23" t="str">
        <f>IF(F18="","",IF(F18=0.7,"«- Correct!","«- Try again!"))</f>
        <v/>
      </c>
      <c r="H18" s="15"/>
    </row>
    <row r="19" spans="1:8">
      <c r="A19" s="75"/>
      <c r="B19" s="79" t="s">
        <v>30</v>
      </c>
      <c r="C19" s="79"/>
      <c r="D19" s="79"/>
      <c r="E19" s="79"/>
      <c r="F19" s="69"/>
      <c r="G19" s="23" t="str">
        <f>IF(F19="","",IF(F19=525000,"«- Correct!","«- Try again!"))</f>
        <v/>
      </c>
      <c r="H19" s="15"/>
    </row>
    <row r="20" spans="1:8" ht="13.5" thickBot="1">
      <c r="A20" s="75"/>
      <c r="B20" s="79" t="s">
        <v>49</v>
      </c>
      <c r="C20" s="79"/>
      <c r="D20" s="79"/>
      <c r="E20" s="79"/>
      <c r="F20" s="70"/>
      <c r="G20" s="23" t="str">
        <f>IF(F20="","",IF(F20=750000,"«- Correct!","«- Try again!"))</f>
        <v/>
      </c>
      <c r="H20" s="15"/>
    </row>
    <row r="21" spans="1:8" ht="13.5" thickTop="1">
      <c r="A21" s="75"/>
      <c r="B21" s="79"/>
      <c r="C21" s="79"/>
      <c r="D21" s="79"/>
      <c r="E21" s="79"/>
      <c r="F21" s="13"/>
      <c r="G21" s="13"/>
      <c r="H21" s="15"/>
    </row>
    <row r="22" spans="1:8">
      <c r="A22" s="75"/>
      <c r="B22" s="79" t="s">
        <v>29</v>
      </c>
      <c r="C22" s="79"/>
      <c r="D22" s="79"/>
      <c r="E22" s="79"/>
      <c r="F22" s="13"/>
      <c r="G22" s="13"/>
      <c r="H22" s="15"/>
    </row>
    <row r="23" spans="1:8">
      <c r="A23" s="75"/>
      <c r="B23" s="79" t="s">
        <v>27</v>
      </c>
      <c r="C23" s="79"/>
      <c r="D23" s="79"/>
      <c r="E23" s="79"/>
      <c r="F23" s="66"/>
      <c r="G23" s="23" t="str">
        <f>IF(F23="","",IF(F23=30,"«- Correct!","«- Try again!"))</f>
        <v/>
      </c>
      <c r="H23" s="15"/>
    </row>
    <row r="24" spans="1:8">
      <c r="A24" s="75"/>
      <c r="B24" s="79" t="s">
        <v>7</v>
      </c>
      <c r="C24" s="79"/>
      <c r="D24" s="79"/>
      <c r="E24" s="79"/>
      <c r="F24" s="67"/>
      <c r="G24" s="23" t="str">
        <f>IF(F24="","",IF(F24=22.5,"«- Correct!","«- Try again!"))</f>
        <v/>
      </c>
      <c r="H24" s="15"/>
    </row>
    <row r="25" spans="1:8">
      <c r="A25" s="75"/>
      <c r="B25" s="79" t="s">
        <v>8</v>
      </c>
      <c r="C25" s="79"/>
      <c r="D25" s="79"/>
      <c r="E25" s="79"/>
      <c r="F25" s="68"/>
      <c r="G25" s="23" t="str">
        <f>IF(F25="","",IF(F25=0.75,"«- Correct!","«- Try again!"))</f>
        <v/>
      </c>
      <c r="H25" s="15"/>
    </row>
    <row r="26" spans="1:8">
      <c r="A26" s="75"/>
      <c r="B26" s="79" t="s">
        <v>30</v>
      </c>
      <c r="C26" s="79"/>
      <c r="D26" s="79"/>
      <c r="E26" s="79"/>
      <c r="F26" s="69"/>
      <c r="G26" s="23" t="str">
        <f>IF(F26="","",IF(F26=525000,"«- Correct!","«- Try again!"))</f>
        <v/>
      </c>
      <c r="H26" s="15"/>
    </row>
    <row r="27" spans="1:8" ht="13.5" thickBot="1">
      <c r="A27" s="75"/>
      <c r="B27" s="79" t="s">
        <v>49</v>
      </c>
      <c r="C27" s="79"/>
      <c r="D27" s="79"/>
      <c r="E27" s="79"/>
      <c r="F27" s="70"/>
      <c r="G27" s="23" t="str">
        <f>IF(F27="","",IF(F27=700000,"«- Correct!","«- Try again!"))</f>
        <v/>
      </c>
      <c r="H27" s="15"/>
    </row>
    <row r="28" spans="1:8" ht="13.5" thickTop="1">
      <c r="A28" s="75"/>
      <c r="B28" s="15"/>
      <c r="C28" s="15"/>
      <c r="D28" s="15"/>
      <c r="E28" s="15"/>
      <c r="F28" s="15"/>
      <c r="G28" s="13"/>
      <c r="H28" s="15"/>
    </row>
    <row r="29" spans="1:8">
      <c r="B29" s="10"/>
      <c r="C29" s="10"/>
      <c r="D29" s="10"/>
      <c r="E29" s="10"/>
      <c r="F29" s="10"/>
      <c r="G29" s="10"/>
    </row>
    <row r="30" spans="1:8">
      <c r="A30" s="75"/>
      <c r="B30" s="81" t="s">
        <v>62</v>
      </c>
      <c r="C30" s="81"/>
      <c r="D30" s="81"/>
      <c r="E30" s="81"/>
      <c r="F30" s="81"/>
      <c r="G30" s="81"/>
      <c r="H30" s="15"/>
    </row>
    <row r="31" spans="1:8">
      <c r="A31" s="75"/>
      <c r="B31" s="84" t="s">
        <v>51</v>
      </c>
      <c r="C31" s="84"/>
      <c r="D31" s="84"/>
      <c r="E31" s="84"/>
      <c r="F31" s="84"/>
      <c r="G31" s="84"/>
      <c r="H31" s="15"/>
    </row>
    <row r="32" spans="1:8">
      <c r="A32" s="75"/>
      <c r="B32" s="14"/>
      <c r="C32" s="14"/>
      <c r="D32" s="14"/>
      <c r="E32" s="14"/>
      <c r="F32" s="14"/>
      <c r="G32" s="14"/>
      <c r="H32" s="15"/>
    </row>
    <row r="33" spans="1:8">
      <c r="A33" s="75"/>
      <c r="B33" s="13"/>
      <c r="C33" s="13"/>
      <c r="D33" s="26" t="s">
        <v>33</v>
      </c>
      <c r="E33" s="14"/>
      <c r="F33" s="26" t="s">
        <v>34</v>
      </c>
      <c r="G33" s="14"/>
      <c r="H33" s="15"/>
    </row>
    <row r="34" spans="1:8" ht="5.0999999999999996" customHeight="1">
      <c r="A34" s="75"/>
      <c r="B34" s="13"/>
      <c r="C34" s="13"/>
      <c r="D34" s="22"/>
      <c r="E34" s="14"/>
      <c r="F34" s="22"/>
      <c r="G34" s="14"/>
      <c r="H34" s="15"/>
    </row>
    <row r="35" spans="1:8" ht="12.75" customHeight="1">
      <c r="A35" s="75"/>
      <c r="B35" s="77" t="s">
        <v>12</v>
      </c>
      <c r="C35" s="77"/>
      <c r="D35" s="90"/>
      <c r="E35" s="91"/>
      <c r="F35" s="89"/>
      <c r="G35" s="90"/>
      <c r="H35" s="15"/>
    </row>
    <row r="36" spans="1:8">
      <c r="A36" s="75"/>
      <c r="B36" s="13"/>
      <c r="C36" s="13"/>
      <c r="D36" s="28"/>
      <c r="E36" s="29" t="s">
        <v>54</v>
      </c>
      <c r="F36" s="28"/>
      <c r="G36" s="29" t="s">
        <v>54</v>
      </c>
      <c r="H36" s="15"/>
    </row>
    <row r="37" spans="1:8">
      <c r="A37" s="75"/>
      <c r="B37" s="13"/>
      <c r="C37" s="13"/>
      <c r="D37" s="27" t="s">
        <v>35</v>
      </c>
      <c r="E37" s="30" t="s">
        <v>52</v>
      </c>
      <c r="F37" s="27" t="s">
        <v>35</v>
      </c>
      <c r="G37" s="30" t="s">
        <v>52</v>
      </c>
      <c r="H37" s="15"/>
    </row>
    <row r="38" spans="1:8">
      <c r="A38" s="75"/>
      <c r="B38" s="77" t="s">
        <v>9</v>
      </c>
      <c r="C38" s="77"/>
      <c r="D38" s="63"/>
      <c r="E38" s="60"/>
      <c r="F38" s="57"/>
      <c r="G38" s="51"/>
      <c r="H38" s="24"/>
    </row>
    <row r="39" spans="1:8">
      <c r="A39" s="75"/>
      <c r="B39" s="77" t="s">
        <v>11</v>
      </c>
      <c r="C39" s="77"/>
      <c r="D39" s="64"/>
      <c r="E39" s="61"/>
      <c r="F39" s="58"/>
      <c r="G39" s="52"/>
      <c r="H39" s="24"/>
    </row>
    <row r="40" spans="1:8">
      <c r="A40" s="75"/>
      <c r="B40" s="77" t="s">
        <v>56</v>
      </c>
      <c r="C40" s="77"/>
      <c r="D40" s="65"/>
      <c r="E40" s="62"/>
      <c r="F40" s="59"/>
      <c r="G40" s="53"/>
      <c r="H40" s="24"/>
    </row>
    <row r="41" spans="1:8">
      <c r="A41" s="75"/>
      <c r="B41" s="77" t="s">
        <v>3</v>
      </c>
      <c r="C41" s="77"/>
      <c r="D41" s="21"/>
      <c r="E41" s="54"/>
      <c r="F41" s="20"/>
      <c r="G41" s="54"/>
      <c r="H41" s="15"/>
    </row>
    <row r="42" spans="1:8">
      <c r="A42" s="75"/>
      <c r="B42" s="77" t="s">
        <v>36</v>
      </c>
      <c r="C42" s="77"/>
      <c r="D42" s="21"/>
      <c r="E42" s="55"/>
      <c r="F42" s="20"/>
      <c r="G42" s="55"/>
      <c r="H42" s="15"/>
    </row>
    <row r="43" spans="1:8">
      <c r="A43" s="75"/>
      <c r="B43" s="77" t="s">
        <v>37</v>
      </c>
      <c r="C43" s="77"/>
      <c r="D43" s="21"/>
      <c r="E43" s="54"/>
      <c r="F43" s="20"/>
      <c r="G43" s="54"/>
      <c r="H43" s="15"/>
    </row>
    <row r="44" spans="1:8" ht="13.5" thickBot="1">
      <c r="A44" s="75"/>
      <c r="B44" s="77" t="s">
        <v>10</v>
      </c>
      <c r="C44" s="77"/>
      <c r="D44" s="21"/>
      <c r="E44" s="56"/>
      <c r="F44" s="20"/>
      <c r="G44" s="56"/>
      <c r="H44" s="15"/>
    </row>
    <row r="45" spans="1:8" ht="13.5" thickTop="1">
      <c r="A45" s="75"/>
      <c r="B45" s="15"/>
      <c r="C45" s="15"/>
      <c r="D45" s="15"/>
      <c r="E45" s="25" t="str">
        <f>IF(E44="","",IF(E44=122500,"Correct!","Try again!"))</f>
        <v/>
      </c>
      <c r="F45" s="15"/>
      <c r="G45" s="25" t="str">
        <f>IF(G44="","",IF(G44=199500,"Correct!","Try again!"))</f>
        <v/>
      </c>
      <c r="H45" s="15"/>
    </row>
    <row r="48" spans="1:8">
      <c r="B48"/>
      <c r="C48"/>
      <c r="D48"/>
      <c r="E48"/>
      <c r="F48"/>
      <c r="G48"/>
    </row>
    <row r="49" spans="2:7">
      <c r="B49"/>
      <c r="C49"/>
      <c r="D49"/>
      <c r="E49"/>
      <c r="F49"/>
      <c r="G49"/>
    </row>
    <row r="50" spans="2:7">
      <c r="B50"/>
      <c r="C50"/>
      <c r="D50"/>
      <c r="E50"/>
      <c r="F50"/>
      <c r="G50"/>
    </row>
    <row r="51" spans="2:7">
      <c r="B51"/>
      <c r="C51"/>
      <c r="D51"/>
      <c r="E51"/>
      <c r="F51"/>
      <c r="G51"/>
    </row>
    <row r="52" spans="2:7">
      <c r="B52"/>
      <c r="C52"/>
      <c r="D52"/>
      <c r="E52"/>
      <c r="F52"/>
      <c r="G52"/>
    </row>
    <row r="53" spans="2:7">
      <c r="B53"/>
      <c r="C53"/>
      <c r="D53"/>
      <c r="E53"/>
      <c r="F53"/>
      <c r="G53"/>
    </row>
    <row r="54" spans="2:7">
      <c r="B54"/>
      <c r="C54"/>
      <c r="D54"/>
      <c r="E54"/>
      <c r="F54"/>
      <c r="G54"/>
    </row>
    <row r="55" spans="2:7">
      <c r="B55"/>
      <c r="C55"/>
      <c r="D55"/>
      <c r="E55"/>
      <c r="F55"/>
      <c r="G55"/>
    </row>
    <row r="56" spans="2:7">
      <c r="B56"/>
      <c r="C56"/>
      <c r="D56"/>
      <c r="E56"/>
      <c r="F56"/>
      <c r="G56"/>
    </row>
    <row r="57" spans="2:7">
      <c r="B57"/>
      <c r="C57"/>
      <c r="D57"/>
      <c r="E57"/>
      <c r="F57"/>
      <c r="G57"/>
    </row>
    <row r="58" spans="2:7">
      <c r="B58"/>
      <c r="C58"/>
      <c r="D58"/>
      <c r="E58"/>
      <c r="F58"/>
      <c r="G58"/>
    </row>
    <row r="59" spans="2:7">
      <c r="B59"/>
      <c r="C59"/>
      <c r="D59"/>
      <c r="E59"/>
      <c r="F59"/>
      <c r="G59"/>
    </row>
    <row r="60" spans="2:7">
      <c r="B60"/>
      <c r="C60"/>
      <c r="D60"/>
      <c r="E60"/>
      <c r="F60"/>
      <c r="G60"/>
    </row>
    <row r="61" spans="2:7">
      <c r="B61"/>
      <c r="C61"/>
      <c r="D61"/>
      <c r="E61"/>
      <c r="F61"/>
      <c r="G61"/>
    </row>
    <row r="62" spans="2:7">
      <c r="B62"/>
      <c r="C62"/>
      <c r="D62"/>
      <c r="E62"/>
      <c r="F62"/>
      <c r="G62"/>
    </row>
    <row r="63" spans="2:7">
      <c r="B63"/>
      <c r="C63"/>
      <c r="D63"/>
      <c r="E63"/>
      <c r="F63"/>
      <c r="G63"/>
    </row>
    <row r="64" spans="2:7">
      <c r="B64"/>
      <c r="C64"/>
      <c r="D64"/>
      <c r="E64"/>
      <c r="F64"/>
      <c r="G64"/>
    </row>
    <row r="65" spans="2:7">
      <c r="B65"/>
      <c r="C65"/>
      <c r="D65"/>
      <c r="E65"/>
      <c r="F65"/>
      <c r="G65"/>
    </row>
    <row r="66" spans="2:7">
      <c r="B66"/>
      <c r="C66"/>
      <c r="D66"/>
      <c r="E66"/>
      <c r="F66"/>
      <c r="G66"/>
    </row>
    <row r="67" spans="2:7">
      <c r="B67"/>
      <c r="C67"/>
      <c r="D67"/>
      <c r="E67"/>
      <c r="F67"/>
      <c r="G67"/>
    </row>
    <row r="68" spans="2:7">
      <c r="B68"/>
      <c r="C68"/>
      <c r="D68"/>
      <c r="E68"/>
      <c r="F68"/>
      <c r="G68"/>
    </row>
    <row r="69" spans="2:7">
      <c r="B69"/>
      <c r="C69"/>
      <c r="D69"/>
      <c r="E69"/>
      <c r="F69"/>
      <c r="G69"/>
    </row>
    <row r="70" spans="2:7">
      <c r="B70"/>
      <c r="C70"/>
      <c r="D70"/>
      <c r="E70"/>
      <c r="F70"/>
      <c r="G70"/>
    </row>
    <row r="71" spans="2:7">
      <c r="B71"/>
      <c r="C71"/>
      <c r="D71"/>
      <c r="E71"/>
      <c r="F71"/>
      <c r="G71"/>
    </row>
    <row r="72" spans="2:7">
      <c r="B72"/>
      <c r="C72"/>
      <c r="D72"/>
      <c r="E72"/>
      <c r="F72"/>
      <c r="G72"/>
    </row>
    <row r="79" spans="2:7">
      <c r="F79" s="7"/>
      <c r="G79" s="7"/>
    </row>
  </sheetData>
  <sheetProtection password="C690" sheet="1" objects="1" scenarios="1" selectLockedCells="1"/>
  <mergeCells count="37">
    <mergeCell ref="F35:G35"/>
    <mergeCell ref="D35:E35"/>
    <mergeCell ref="B6:F6"/>
    <mergeCell ref="B5:F5"/>
    <mergeCell ref="B31:G31"/>
    <mergeCell ref="B30:G30"/>
    <mergeCell ref="B8:E8"/>
    <mergeCell ref="B9:E9"/>
    <mergeCell ref="B10:E10"/>
    <mergeCell ref="B11:E11"/>
    <mergeCell ref="B25:E25"/>
    <mergeCell ref="B12:E12"/>
    <mergeCell ref="B13:E13"/>
    <mergeCell ref="B14:E14"/>
    <mergeCell ref="B15:E15"/>
    <mergeCell ref="B16:E16"/>
    <mergeCell ref="B17:E17"/>
    <mergeCell ref="B44:C44"/>
    <mergeCell ref="B35:C35"/>
    <mergeCell ref="B27:E27"/>
    <mergeCell ref="B38:C38"/>
    <mergeCell ref="B39:C39"/>
    <mergeCell ref="B18:E18"/>
    <mergeCell ref="B19:E19"/>
    <mergeCell ref="B20:E20"/>
    <mergeCell ref="B41:C41"/>
    <mergeCell ref="B42:C42"/>
    <mergeCell ref="B40:C40"/>
    <mergeCell ref="B26:E26"/>
    <mergeCell ref="C3:D3"/>
    <mergeCell ref="C2:D2"/>
    <mergeCell ref="C1:D1"/>
    <mergeCell ref="B43:C43"/>
    <mergeCell ref="B21:E21"/>
    <mergeCell ref="B22:E22"/>
    <mergeCell ref="B23:E23"/>
    <mergeCell ref="B24:E24"/>
  </mergeCells>
  <phoneticPr fontId="0" type="noConversion"/>
  <printOptions horizontalCentered="1" gridLinesSet="0"/>
  <pageMargins left="0" right="0" top="0.75" bottom="0.75" header="0.5" footer="0.5"/>
  <pageSetup scale="110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30"/>
  <sheetViews>
    <sheetView showGridLines="0" workbookViewId="0">
      <selection sqref="A1:C1"/>
    </sheetView>
  </sheetViews>
  <sheetFormatPr defaultRowHeight="12.75"/>
  <cols>
    <col min="1" max="1" width="2.7109375" customWidth="1"/>
    <col min="2" max="5" width="12.7109375" customWidth="1"/>
    <col min="6" max="6" width="2.7109375" customWidth="1"/>
    <col min="7" max="23" width="12.7109375" customWidth="1"/>
  </cols>
  <sheetData>
    <row r="1" spans="1:6">
      <c r="A1" s="92" t="s">
        <v>67</v>
      </c>
      <c r="B1" s="92"/>
      <c r="C1" s="92"/>
      <c r="D1" s="18"/>
      <c r="E1" s="18"/>
    </row>
    <row r="2" spans="1:6">
      <c r="B2" s="19"/>
      <c r="C2" s="19"/>
      <c r="D2" s="19"/>
      <c r="E2" s="19"/>
    </row>
    <row r="3" spans="1:6">
      <c r="A3" s="75"/>
      <c r="B3" s="82" t="s">
        <v>62</v>
      </c>
      <c r="C3" s="82"/>
      <c r="D3" s="82"/>
      <c r="E3" s="82"/>
      <c r="F3" s="20"/>
    </row>
    <row r="4" spans="1:6">
      <c r="A4" s="75"/>
      <c r="B4" s="12"/>
      <c r="C4" s="12"/>
      <c r="D4" s="12"/>
      <c r="E4" s="12"/>
      <c r="F4" s="20"/>
    </row>
    <row r="5" spans="1:6">
      <c r="A5" s="75"/>
      <c r="B5" s="79" t="s">
        <v>12</v>
      </c>
      <c r="C5" s="79"/>
      <c r="D5" s="79"/>
      <c r="E5" s="32">
        <v>40000</v>
      </c>
      <c r="F5" s="20"/>
    </row>
    <row r="6" spans="1:6">
      <c r="A6" s="75"/>
      <c r="B6" s="79" t="s">
        <v>13</v>
      </c>
      <c r="C6" s="79"/>
      <c r="D6" s="79"/>
      <c r="E6" s="36">
        <v>25</v>
      </c>
      <c r="F6" s="20"/>
    </row>
    <row r="7" spans="1:6">
      <c r="A7" s="75"/>
      <c r="B7" s="79" t="s">
        <v>14</v>
      </c>
      <c r="C7" s="79"/>
      <c r="D7" s="79"/>
      <c r="E7" s="37">
        <v>200000</v>
      </c>
      <c r="F7" s="20"/>
    </row>
    <row r="8" spans="1:6">
      <c r="A8" s="75"/>
      <c r="B8" s="93" t="s">
        <v>68</v>
      </c>
      <c r="C8" s="79"/>
      <c r="D8" s="79"/>
      <c r="E8" s="37">
        <v>325000</v>
      </c>
      <c r="F8" s="20"/>
    </row>
    <row r="9" spans="1:6">
      <c r="A9" s="75"/>
      <c r="B9" s="79" t="s">
        <v>59</v>
      </c>
      <c r="C9" s="79"/>
      <c r="D9" s="79"/>
      <c r="E9" s="12"/>
      <c r="F9" s="20"/>
    </row>
    <row r="10" spans="1:6">
      <c r="A10" s="75"/>
      <c r="B10" s="79" t="s">
        <v>16</v>
      </c>
      <c r="C10" s="79"/>
      <c r="D10" s="79"/>
      <c r="E10" s="40">
        <v>8</v>
      </c>
      <c r="F10" s="20"/>
    </row>
    <row r="11" spans="1:6">
      <c r="A11" s="75"/>
      <c r="B11" s="93" t="s">
        <v>69</v>
      </c>
      <c r="C11" s="79"/>
      <c r="D11" s="79"/>
      <c r="E11" s="41">
        <v>5</v>
      </c>
      <c r="F11" s="20"/>
    </row>
    <row r="12" spans="1:6">
      <c r="A12" s="75"/>
      <c r="B12" s="79" t="s">
        <v>60</v>
      </c>
      <c r="C12" s="79"/>
      <c r="D12" s="79"/>
      <c r="E12" s="41">
        <v>1</v>
      </c>
      <c r="F12" s="20"/>
    </row>
    <row r="13" spans="1:6">
      <c r="A13" s="75"/>
      <c r="B13" s="93" t="s">
        <v>70</v>
      </c>
      <c r="C13" s="79"/>
      <c r="D13" s="79"/>
      <c r="E13" s="41">
        <v>0.5</v>
      </c>
      <c r="F13" s="20"/>
    </row>
    <row r="14" spans="1:6">
      <c r="A14" s="75"/>
      <c r="B14" s="79" t="s">
        <v>21</v>
      </c>
      <c r="C14" s="79"/>
      <c r="D14" s="79"/>
      <c r="E14" s="11"/>
      <c r="F14" s="20"/>
    </row>
    <row r="15" spans="1:6">
      <c r="A15" s="75"/>
      <c r="B15" s="79" t="s">
        <v>23</v>
      </c>
      <c r="C15" s="79"/>
      <c r="D15" s="79"/>
      <c r="E15" s="16">
        <v>0.5</v>
      </c>
      <c r="F15" s="20"/>
    </row>
    <row r="16" spans="1:6">
      <c r="A16" s="75"/>
      <c r="B16" s="79" t="s">
        <v>24</v>
      </c>
      <c r="C16" s="79"/>
      <c r="D16" s="79"/>
      <c r="E16" s="16">
        <v>0.6</v>
      </c>
      <c r="F16" s="20"/>
    </row>
    <row r="17" spans="1:6">
      <c r="A17" s="75"/>
      <c r="B17" s="79" t="s">
        <v>26</v>
      </c>
      <c r="C17" s="79"/>
      <c r="D17" s="79"/>
      <c r="E17" s="34">
        <v>45000</v>
      </c>
      <c r="F17" s="20"/>
    </row>
    <row r="18" spans="1:6">
      <c r="A18" s="75"/>
      <c r="B18" s="79" t="s">
        <v>25</v>
      </c>
      <c r="C18" s="79"/>
      <c r="D18" s="79"/>
      <c r="E18" s="17"/>
      <c r="F18" s="20"/>
    </row>
    <row r="19" spans="1:6">
      <c r="A19" s="75"/>
      <c r="B19" s="79" t="s">
        <v>28</v>
      </c>
      <c r="C19" s="79"/>
      <c r="D19" s="79"/>
      <c r="E19" s="11"/>
      <c r="F19" s="20"/>
    </row>
    <row r="20" spans="1:6">
      <c r="A20" s="75"/>
      <c r="B20" s="79" t="s">
        <v>29</v>
      </c>
      <c r="C20" s="79"/>
      <c r="D20" s="79"/>
      <c r="E20" s="11"/>
      <c r="F20" s="20"/>
    </row>
    <row r="21" spans="1:6">
      <c r="A21" s="75"/>
      <c r="B21" s="79" t="s">
        <v>31</v>
      </c>
      <c r="C21" s="79"/>
      <c r="D21" s="79"/>
      <c r="E21" s="16">
        <v>0.2</v>
      </c>
      <c r="F21" s="20"/>
    </row>
    <row r="22" spans="1:6">
      <c r="A22" s="75"/>
      <c r="B22" s="79" t="s">
        <v>32</v>
      </c>
      <c r="C22" s="79"/>
      <c r="D22" s="79"/>
      <c r="E22" s="16">
        <v>0.1</v>
      </c>
      <c r="F22" s="20"/>
    </row>
    <row r="23" spans="1:6">
      <c r="A23" s="75"/>
      <c r="B23" s="79" t="s">
        <v>53</v>
      </c>
      <c r="C23" s="79"/>
      <c r="D23" s="79"/>
      <c r="E23" s="16">
        <v>0.3</v>
      </c>
      <c r="F23" s="20"/>
    </row>
    <row r="24" spans="1:6">
      <c r="A24" s="75"/>
      <c r="B24" s="79"/>
      <c r="C24" s="79"/>
      <c r="D24" s="79"/>
      <c r="E24" s="11"/>
      <c r="F24" s="20"/>
    </row>
    <row r="25" spans="1:6">
      <c r="A25" s="75"/>
      <c r="B25" s="87" t="s">
        <v>38</v>
      </c>
      <c r="C25" s="87"/>
      <c r="D25" s="87"/>
      <c r="E25" s="11"/>
      <c r="F25" s="20"/>
    </row>
    <row r="26" spans="1:6">
      <c r="A26" s="75"/>
      <c r="B26" s="79" t="s">
        <v>45</v>
      </c>
      <c r="C26" s="79"/>
      <c r="D26" s="79"/>
      <c r="E26" s="36">
        <v>750000</v>
      </c>
      <c r="F26" s="20"/>
    </row>
    <row r="27" spans="1:6">
      <c r="A27" s="75"/>
      <c r="B27" s="79" t="s">
        <v>46</v>
      </c>
      <c r="C27" s="79"/>
      <c r="D27" s="79"/>
      <c r="E27" s="38">
        <v>700000</v>
      </c>
      <c r="F27" s="20"/>
    </row>
    <row r="28" spans="1:6">
      <c r="A28" s="75"/>
      <c r="B28" s="79" t="s">
        <v>47</v>
      </c>
      <c r="C28" s="79"/>
      <c r="D28" s="79"/>
      <c r="E28" s="39">
        <v>122500</v>
      </c>
      <c r="F28" s="20"/>
    </row>
    <row r="29" spans="1:6">
      <c r="A29" s="75"/>
      <c r="B29" s="79" t="s">
        <v>48</v>
      </c>
      <c r="C29" s="79"/>
      <c r="D29" s="79"/>
      <c r="E29" s="39">
        <v>199500</v>
      </c>
      <c r="F29" s="20"/>
    </row>
    <row r="30" spans="1:6">
      <c r="A30" s="75"/>
      <c r="B30" s="20"/>
      <c r="C30" s="20"/>
      <c r="D30" s="20"/>
      <c r="E30" s="20"/>
      <c r="F30" s="20"/>
    </row>
  </sheetData>
  <sheetProtection password="C690" sheet="1" objects="1" scenarios="1" selectLockedCells="1" selectUnlockedCells="1"/>
  <mergeCells count="27">
    <mergeCell ref="B14:D14"/>
    <mergeCell ref="B15:D15"/>
    <mergeCell ref="B3:E3"/>
    <mergeCell ref="B5:D5"/>
    <mergeCell ref="B6:D6"/>
    <mergeCell ref="B7:D7"/>
    <mergeCell ref="B8:D8"/>
    <mergeCell ref="B9:D9"/>
    <mergeCell ref="B16:D16"/>
    <mergeCell ref="B17:D17"/>
    <mergeCell ref="B18:D18"/>
    <mergeCell ref="B19:D19"/>
    <mergeCell ref="B20:D20"/>
    <mergeCell ref="A1:C1"/>
    <mergeCell ref="B10:D10"/>
    <mergeCell ref="B11:D11"/>
    <mergeCell ref="B12:D12"/>
    <mergeCell ref="B13:D13"/>
    <mergeCell ref="B27:D27"/>
    <mergeCell ref="B28:D28"/>
    <mergeCell ref="B29:D29"/>
    <mergeCell ref="B21:D21"/>
    <mergeCell ref="B22:D22"/>
    <mergeCell ref="B23:D23"/>
    <mergeCell ref="B24:D24"/>
    <mergeCell ref="B25:D25"/>
    <mergeCell ref="B26:D26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P18-02A</vt:lpstr>
      <vt:lpstr>Given P18-02A</vt:lpstr>
      <vt:lpstr>P18-06A</vt:lpstr>
      <vt:lpstr>Given P18-06A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2012-12-07T23:29:42Z</cp:lastPrinted>
  <dcterms:created xsi:type="dcterms:W3CDTF">2001-04-05T20:01:01Z</dcterms:created>
  <dcterms:modified xsi:type="dcterms:W3CDTF">2012-12-12T01:20:46Z</dcterms:modified>
</cp:coreProperties>
</file>