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 activeTab="2"/>
  </bookViews>
  <sheets>
    <sheet name="P20-01A" sheetId="1" r:id="rId1"/>
    <sheet name="Given P20-01A" sheetId="4" r:id="rId2"/>
    <sheet name="P20-02A" sheetId="2" r:id="rId3"/>
    <sheet name="Given P20-02A" sheetId="5" r:id="rId4"/>
  </sheets>
  <definedNames>
    <definedName name="_xlnm.Print_Area" localSheetId="0">'P20-01A'!$A$1:$I$69</definedName>
    <definedName name="_xlnm.Print_Titles" localSheetId="0">'P20-01A'!$1:$4</definedName>
  </definedNames>
  <calcPr calcId="125725" fullCalcOnLoad="1"/>
</workbook>
</file>

<file path=xl/calcChain.xml><?xml version="1.0" encoding="utf-8"?>
<calcChain xmlns="http://schemas.openxmlformats.org/spreadsheetml/2006/main">
  <c r="G24" i="2"/>
  <c r="F24"/>
  <c r="E24"/>
  <c r="H41"/>
  <c r="G41"/>
  <c r="F41"/>
  <c r="H33"/>
  <c r="G33"/>
  <c r="F33"/>
  <c r="E33"/>
  <c r="F41" i="5"/>
  <c r="F40"/>
  <c r="F35"/>
  <c r="F34"/>
  <c r="F33"/>
  <c r="F35" i="1"/>
  <c r="G35"/>
  <c r="E35"/>
  <c r="G26"/>
  <c r="F26"/>
  <c r="E26"/>
  <c r="G17"/>
  <c r="F17"/>
  <c r="E17"/>
  <c r="E41" i="2"/>
</calcChain>
</file>

<file path=xl/comments1.xml><?xml version="1.0" encoding="utf-8"?>
<comments xmlns="http://schemas.openxmlformats.org/spreadsheetml/2006/main">
  <authors>
    <author>x</author>
  </authors>
  <commentList>
    <comment ref="E10" authorId="0">
      <text>
        <r>
          <rPr>
            <sz val="8"/>
            <color indexed="81"/>
            <rFont val="Tahoma"/>
            <family val="2"/>
          </rPr>
          <t xml:space="preserve">Enter appropriate data in yellow cells. Your entries for "Budgeted purchases" will be verified.  </t>
        </r>
      </text>
    </comment>
    <comment ref="B42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E10" authorId="0">
      <text>
        <r>
          <rPr>
            <sz val="8"/>
            <color indexed="81"/>
            <rFont val="Tahoma"/>
            <family val="2"/>
          </rPr>
          <t xml:space="preserve">Enter appropriate data in yellow cells. Your entries for "Ending balance" will be verified. </t>
        </r>
        <r>
          <rPr>
            <b/>
            <sz val="8"/>
            <color indexed="81"/>
            <rFont val="Tahoma"/>
            <family val="2"/>
          </rPr>
          <t xml:space="preserve"> HINT:</t>
        </r>
        <r>
          <rPr>
            <sz val="8"/>
            <color indexed="81"/>
            <rFont val="Tahoma"/>
            <family val="2"/>
          </rPr>
          <t xml:space="preserve">  Complete the supporting schedules first.</t>
        </r>
      </text>
    </comment>
    <comment ref="E12" authorId="0">
      <text>
        <r>
          <rPr>
            <sz val="8"/>
            <color indexed="81"/>
            <rFont val="Tahoma"/>
            <family val="2"/>
          </rPr>
          <t>Use the supporting schedule below to determine the collection on accounts receivable.</t>
        </r>
      </text>
    </comment>
    <comment ref="E16" authorId="0">
      <text>
        <r>
          <rPr>
            <sz val="8"/>
            <color indexed="81"/>
            <rFont val="Tahoma"/>
            <family val="2"/>
          </rPr>
          <t>Use the supporting schedule below to determine the payments on accounts payable.</t>
        </r>
      </text>
    </comment>
    <comment ref="E28" authorId="0">
      <text>
        <r>
          <rPr>
            <sz val="8"/>
            <color indexed="81"/>
            <rFont val="Tahoma"/>
            <family val="2"/>
          </rPr>
          <t xml:space="preserve">Enter appropriate data in yellow cells. Your totals will be verified.  </t>
        </r>
      </text>
    </comment>
    <comment ref="E36" authorId="0">
      <text>
        <r>
          <rPr>
            <sz val="8"/>
            <color indexed="81"/>
            <rFont val="Tahoma"/>
            <family val="2"/>
          </rPr>
          <t xml:space="preserve">Enter appropriate data in yellow cells. Your totals will be verified.  </t>
        </r>
      </text>
    </comment>
  </commentList>
</comments>
</file>

<file path=xl/sharedStrings.xml><?xml version="1.0" encoding="utf-8"?>
<sst xmlns="http://schemas.openxmlformats.org/spreadsheetml/2006/main" count="156" uniqueCount="103">
  <si>
    <t>Student Name:</t>
  </si>
  <si>
    <t>Class:</t>
  </si>
  <si>
    <t>Units in Inventory</t>
  </si>
  <si>
    <t>February 28</t>
  </si>
  <si>
    <t>For March, April and May</t>
  </si>
  <si>
    <t>Desired ending inventory as percentage</t>
  </si>
  <si>
    <t xml:space="preserve">  of expected sales for following month</t>
  </si>
  <si>
    <t>March</t>
  </si>
  <si>
    <t>April</t>
  </si>
  <si>
    <t>May</t>
  </si>
  <si>
    <t>Budgeted sales for next month</t>
  </si>
  <si>
    <t>Budgeted ending inventory</t>
  </si>
  <si>
    <t>Budgeted Sales in Units</t>
  </si>
  <si>
    <t>June</t>
  </si>
  <si>
    <t>Apparel</t>
  </si>
  <si>
    <t>Selected Budgets for Three Months</t>
  </si>
  <si>
    <t>September</t>
  </si>
  <si>
    <t>October</t>
  </si>
  <si>
    <t>November</t>
  </si>
  <si>
    <t>Sales</t>
  </si>
  <si>
    <t>Merchandise purchases</t>
  </si>
  <si>
    <t>For September, October and November</t>
  </si>
  <si>
    <t>Beginning balance</t>
  </si>
  <si>
    <t>Cash receipts:</t>
  </si>
  <si>
    <t>Additional information:</t>
  </si>
  <si>
    <t>Bank loan requested</t>
  </si>
  <si>
    <t>Inventory increase during Sept.</t>
  </si>
  <si>
    <t>Total cash available</t>
  </si>
  <si>
    <t>Sept. 1 cash balance</t>
  </si>
  <si>
    <t>Cash disbursements:</t>
  </si>
  <si>
    <t>Sept. 1 accounts receivable</t>
  </si>
  <si>
    <t xml:space="preserve">  Payments on accounts payable</t>
  </si>
  <si>
    <t>Sept. 1 accounts payable</t>
  </si>
  <si>
    <t xml:space="preserve">  Payroll</t>
  </si>
  <si>
    <t xml:space="preserve">  Month of sale</t>
  </si>
  <si>
    <t xml:space="preserve">  Rent</t>
  </si>
  <si>
    <t xml:space="preserve">  Month following sale</t>
  </si>
  <si>
    <t xml:space="preserve">  Other expenses</t>
  </si>
  <si>
    <t xml:space="preserve">  Second month following sale</t>
  </si>
  <si>
    <t xml:space="preserve">  Third month following sale</t>
  </si>
  <si>
    <t xml:space="preserve">  Interest on bank loan</t>
  </si>
  <si>
    <t>Ending balance</t>
  </si>
  <si>
    <t xml:space="preserve">  September</t>
  </si>
  <si>
    <t xml:space="preserve">  October</t>
  </si>
  <si>
    <t>Supporting schedules</t>
  </si>
  <si>
    <t xml:space="preserve">  November</t>
  </si>
  <si>
    <t>Amounts paid on purchases (as percentage):</t>
  </si>
  <si>
    <t xml:space="preserve">  Month following purchase</t>
  </si>
  <si>
    <t xml:space="preserve">  Second month following purchase</t>
  </si>
  <si>
    <t>September sales</t>
  </si>
  <si>
    <t>October sales</t>
  </si>
  <si>
    <t>November sales</t>
  </si>
  <si>
    <t>Total</t>
  </si>
  <si>
    <t>September purchases</t>
  </si>
  <si>
    <t>October purchases</t>
  </si>
  <si>
    <t>Footwear</t>
  </si>
  <si>
    <t>Sports equipment</t>
  </si>
  <si>
    <t>Check figures:</t>
  </si>
  <si>
    <t>(1) March budgeted purchases:</t>
  </si>
  <si>
    <t xml:space="preserve">     Footwear</t>
  </si>
  <si>
    <t xml:space="preserve">     Sports equipment</t>
  </si>
  <si>
    <t xml:space="preserve">     Apparel</t>
  </si>
  <si>
    <t>Ratio of ending inventory to future sales</t>
  </si>
  <si>
    <t>Add budgeted sales</t>
  </si>
  <si>
    <t>Required units of available merchandise</t>
  </si>
  <si>
    <t>Less actual (or budgeted) beginning inventory</t>
  </si>
  <si>
    <t>Budgeted purchases</t>
  </si>
  <si>
    <t>Cash disbursements</t>
  </si>
  <si>
    <t xml:space="preserve">  Other cash expenses</t>
  </si>
  <si>
    <t xml:space="preserve">  Repayment of bank loan</t>
  </si>
  <si>
    <t xml:space="preserve">  Interest on the bank loan</t>
  </si>
  <si>
    <t>Interest rate</t>
  </si>
  <si>
    <t>Interest charges</t>
  </si>
  <si>
    <t>Amounts collected on credit sales (as percentage):</t>
  </si>
  <si>
    <t xml:space="preserve">   Sales</t>
  </si>
  <si>
    <t xml:space="preserve">   Purchases</t>
  </si>
  <si>
    <t>August information:</t>
  </si>
  <si>
    <t>Amounts to be collected on August sales:</t>
  </si>
  <si>
    <t>Amounts to be paid on August purchases:</t>
  </si>
  <si>
    <t>Budgeted cash balance:</t>
  </si>
  <si>
    <t xml:space="preserve">  Collection on accounts receivable</t>
  </si>
  <si>
    <t xml:space="preserve">  Receipts from bank loan</t>
  </si>
  <si>
    <t>August</t>
  </si>
  <si>
    <t>August sales</t>
  </si>
  <si>
    <t>Collections of credit sales:</t>
  </si>
  <si>
    <t>Payments on credit purchases:</t>
  </si>
  <si>
    <t>August purchases</t>
  </si>
  <si>
    <t>November purchases</t>
  </si>
  <si>
    <t>in March compared to those in April and May.  What factor caused fewer purchases to be</t>
  </si>
  <si>
    <t>planned?  Suggest business conditions that would cause this factor to both occur and impact</t>
  </si>
  <si>
    <t>the company in this way.</t>
  </si>
  <si>
    <t xml:space="preserve"> </t>
  </si>
  <si>
    <t xml:space="preserve">  Total cash disbursements</t>
  </si>
  <si>
    <t>Merchandise Purchases Budgets (in units)</t>
  </si>
  <si>
    <r>
      <t>Part 2</t>
    </r>
    <r>
      <rPr>
        <sz val="10"/>
        <rFont val="Arial"/>
        <family val="2"/>
      </rPr>
      <t>:  The purchases budgets in part 1 should reflect fewer purchases of all three products</t>
    </r>
  </si>
  <si>
    <t>Cash Budget</t>
  </si>
  <si>
    <t xml:space="preserve">  Repayment on bank loan</t>
  </si>
  <si>
    <t>KEGGLER'S SUPPLY</t>
  </si>
  <si>
    <t>ONEIDA COMPANY</t>
  </si>
  <si>
    <t>Problem 20-01A</t>
  </si>
  <si>
    <t>Given Data P20-01A:</t>
  </si>
  <si>
    <t>Problem 20-02A</t>
  </si>
  <si>
    <t>Given Data P20-02A: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</si>
</sst>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_(* #,##0_);_(* \(#,##0\);_(* &quot;-&quot;??_);_(@_)"/>
    <numFmt numFmtId="169" formatCode="_(&quot;$&quot;* #,##0_);_(&quot;$&quot;* \(#,##0\);_(&quot;$&quot;* &quot;-&quot;??_);_(@_)"/>
  </numFmts>
  <fonts count="12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/>
      <top style="thin">
        <color indexed="64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/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5" borderId="0">
      <alignment horizontal="center"/>
    </xf>
    <xf numFmtId="41" fontId="1" fillId="6" borderId="0" applyBorder="0">
      <protection locked="0"/>
    </xf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3" fillId="0" borderId="0" xfId="0" applyFont="1"/>
    <xf numFmtId="3" fontId="5" fillId="0" borderId="0" xfId="0" applyNumberFormat="1" applyFont="1" applyProtection="1"/>
    <xf numFmtId="1" fontId="3" fillId="0" borderId="0" xfId="0" applyNumberFormat="1" applyFont="1" applyBorder="1" applyAlignment="1"/>
    <xf numFmtId="1" fontId="3" fillId="0" borderId="0" xfId="0" applyNumberFormat="1" applyFont="1" applyBorder="1" applyAlignment="1" applyProtection="1"/>
    <xf numFmtId="1" fontId="1" fillId="0" borderId="0" xfId="0" applyNumberFormat="1" applyFont="1" applyBorder="1" applyAlignment="1" applyProtection="1"/>
    <xf numFmtId="169" fontId="1" fillId="0" borderId="0" xfId="2" applyNumberFormat="1" applyFont="1" applyBorder="1" applyAlignment="1" applyProtection="1"/>
    <xf numFmtId="1" fontId="3" fillId="3" borderId="0" xfId="0" applyNumberFormat="1" applyFont="1" applyFill="1" applyBorder="1" applyAlignment="1" applyProtection="1"/>
    <xf numFmtId="1" fontId="3" fillId="3" borderId="0" xfId="0" applyNumberFormat="1" applyFont="1" applyFill="1" applyBorder="1" applyAlignment="1">
      <alignment horizontal="centerContinuous"/>
    </xf>
    <xf numFmtId="1" fontId="3" fillId="3" borderId="0" xfId="0" applyNumberFormat="1" applyFont="1" applyFill="1" applyBorder="1" applyAlignment="1"/>
    <xf numFmtId="0" fontId="0" fillId="3" borderId="0" xfId="0" applyFill="1"/>
    <xf numFmtId="167" fontId="3" fillId="3" borderId="0" xfId="1" applyNumberFormat="1" applyFont="1" applyFill="1" applyBorder="1" applyAlignment="1"/>
    <xf numFmtId="167" fontId="3" fillId="3" borderId="0" xfId="1" applyNumberFormat="1" applyFont="1" applyFill="1" applyBorder="1" applyAlignment="1" applyProtection="1"/>
    <xf numFmtId="9" fontId="3" fillId="3" borderId="0" xfId="5" applyFont="1" applyFill="1" applyBorder="1" applyAlignment="1" applyProtection="1"/>
    <xf numFmtId="0" fontId="3" fillId="3" borderId="0" xfId="0" applyFont="1" applyFill="1"/>
    <xf numFmtId="1" fontId="6" fillId="3" borderId="0" xfId="0" applyNumberFormat="1" applyFont="1" applyFill="1" applyBorder="1" applyAlignment="1" applyProtection="1"/>
    <xf numFmtId="0" fontId="1" fillId="3" borderId="0" xfId="0" applyFont="1" applyFill="1"/>
    <xf numFmtId="9" fontId="6" fillId="3" borderId="0" xfId="5" applyFont="1" applyFill="1" applyBorder="1" applyAlignment="1" applyProtection="1"/>
    <xf numFmtId="9" fontId="3" fillId="3" borderId="0" xfId="5" applyFont="1" applyFill="1" applyBorder="1" applyAlignment="1"/>
    <xf numFmtId="1" fontId="3" fillId="4" borderId="0" xfId="0" applyNumberFormat="1" applyFont="1" applyFill="1" applyBorder="1" applyAlignment="1" applyProtection="1"/>
    <xf numFmtId="1" fontId="3" fillId="4" borderId="0" xfId="0" applyNumberFormat="1" applyFont="1" applyFill="1" applyBorder="1" applyAlignment="1"/>
    <xf numFmtId="1" fontId="1" fillId="3" borderId="0" xfId="0" applyNumberFormat="1" applyFont="1" applyFill="1" applyBorder="1" applyAlignment="1" applyProtection="1"/>
    <xf numFmtId="0" fontId="9" fillId="3" borderId="0" xfId="0" applyFont="1" applyFill="1" applyBorder="1" applyAlignment="1">
      <alignment horizontal="center"/>
    </xf>
    <xf numFmtId="0" fontId="4" fillId="3" borderId="0" xfId="0" applyFont="1" applyFill="1"/>
    <xf numFmtId="0" fontId="2" fillId="3" borderId="0" xfId="0" applyFont="1" applyFill="1"/>
    <xf numFmtId="0" fontId="3" fillId="3" borderId="0" xfId="0" applyFont="1" applyFill="1" applyBorder="1"/>
    <xf numFmtId="0" fontId="0" fillId="3" borderId="0" xfId="0" applyFill="1" applyBorder="1"/>
    <xf numFmtId="0" fontId="4" fillId="3" borderId="1" xfId="0" applyFont="1" applyFill="1" applyBorder="1" applyAlignment="1" applyProtection="1">
      <alignment horizontal="center"/>
    </xf>
    <xf numFmtId="3" fontId="3" fillId="3" borderId="0" xfId="1" applyNumberFormat="1" applyFont="1" applyFill="1" applyBorder="1" applyAlignment="1" applyProtection="1">
      <alignment horizontal="center"/>
    </xf>
    <xf numFmtId="3" fontId="3" fillId="3" borderId="0" xfId="1" applyNumberFormat="1" applyFont="1" applyFill="1" applyBorder="1" applyAlignment="1">
      <alignment horizontal="center"/>
    </xf>
    <xf numFmtId="41" fontId="3" fillId="3" borderId="0" xfId="1" applyNumberFormat="1" applyFont="1" applyFill="1" applyBorder="1" applyAlignment="1"/>
    <xf numFmtId="42" fontId="3" fillId="3" borderId="0" xfId="2" applyNumberFormat="1" applyFont="1" applyFill="1" applyBorder="1" applyAlignment="1"/>
    <xf numFmtId="42" fontId="0" fillId="3" borderId="0" xfId="1" applyNumberFormat="1" applyFont="1" applyFill="1"/>
    <xf numFmtId="42" fontId="3" fillId="3" borderId="0" xfId="1" applyNumberFormat="1" applyFont="1" applyFill="1" applyBorder="1" applyAlignment="1"/>
    <xf numFmtId="1" fontId="4" fillId="3" borderId="1" xfId="0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41" fontId="3" fillId="3" borderId="0" xfId="2" applyNumberFormat="1" applyFont="1" applyFill="1" applyBorder="1" applyAlignment="1"/>
    <xf numFmtId="41" fontId="3" fillId="3" borderId="0" xfId="1" applyNumberFormat="1" applyFont="1" applyFill="1" applyBorder="1" applyAlignment="1" applyProtection="1"/>
    <xf numFmtId="42" fontId="3" fillId="3" borderId="0" xfId="2" applyNumberFormat="1" applyFont="1" applyFill="1" applyBorder="1" applyAlignment="1" applyProtection="1"/>
    <xf numFmtId="42" fontId="3" fillId="3" borderId="0" xfId="1" applyNumberFormat="1" applyFont="1" applyFill="1" applyBorder="1" applyAlignment="1" applyProtection="1"/>
    <xf numFmtId="42" fontId="3" fillId="3" borderId="0" xfId="5" applyNumberFormat="1" applyFont="1" applyFill="1" applyBorder="1" applyAlignment="1"/>
    <xf numFmtId="42" fontId="0" fillId="3" borderId="0" xfId="0" applyNumberFormat="1" applyFill="1"/>
    <xf numFmtId="167" fontId="4" fillId="3" borderId="1" xfId="1" applyNumberFormat="1" applyFont="1" applyFill="1" applyBorder="1" applyAlignment="1" applyProtection="1">
      <alignment horizontal="center"/>
    </xf>
    <xf numFmtId="167" fontId="4" fillId="3" borderId="1" xfId="1" applyNumberFormat="1" applyFont="1" applyFill="1" applyBorder="1" applyAlignment="1">
      <alignment horizontal="center"/>
    </xf>
    <xf numFmtId="41" fontId="0" fillId="3" borderId="0" xfId="1" applyNumberFormat="1" applyFont="1" applyFill="1"/>
    <xf numFmtId="167" fontId="3" fillId="2" borderId="2" xfId="1" applyNumberFormat="1" applyFont="1" applyFill="1" applyBorder="1" applyAlignment="1" applyProtection="1">
      <protection locked="0"/>
    </xf>
    <xf numFmtId="167" fontId="3" fillId="2" borderId="3" xfId="1" applyNumberFormat="1" applyFont="1" applyFill="1" applyBorder="1" applyAlignment="1" applyProtection="1">
      <protection locked="0"/>
    </xf>
    <xf numFmtId="9" fontId="1" fillId="2" borderId="1" xfId="0" applyNumberFormat="1" applyFont="1" applyFill="1" applyBorder="1" applyProtection="1">
      <protection locked="0"/>
    </xf>
    <xf numFmtId="9" fontId="1" fillId="2" borderId="4" xfId="0" applyNumberFormat="1" applyFont="1" applyFill="1" applyBorder="1" applyProtection="1">
      <protection locked="0"/>
    </xf>
    <xf numFmtId="37" fontId="1" fillId="2" borderId="2" xfId="0" applyNumberFormat="1" applyFont="1" applyFill="1" applyBorder="1" applyProtection="1">
      <protection locked="0"/>
    </xf>
    <xf numFmtId="37" fontId="1" fillId="2" borderId="3" xfId="0" applyNumberFormat="1" applyFont="1" applyFill="1" applyBorder="1" applyProtection="1">
      <protection locked="0"/>
    </xf>
    <xf numFmtId="167" fontId="3" fillId="2" borderId="1" xfId="1" applyNumberFormat="1" applyFont="1" applyFill="1" applyBorder="1" applyAlignment="1" applyProtection="1">
      <protection locked="0"/>
    </xf>
    <xf numFmtId="167" fontId="3" fillId="2" borderId="4" xfId="1" applyNumberFormat="1" applyFont="1" applyFill="1" applyBorder="1" applyAlignment="1" applyProtection="1">
      <protection locked="0"/>
    </xf>
    <xf numFmtId="37" fontId="1" fillId="2" borderId="1" xfId="0" applyNumberFormat="1" applyFont="1" applyFill="1" applyBorder="1" applyProtection="1">
      <protection locked="0"/>
    </xf>
    <xf numFmtId="37" fontId="1" fillId="2" borderId="4" xfId="0" applyNumberFormat="1" applyFont="1" applyFill="1" applyBorder="1" applyProtection="1">
      <protection locked="0"/>
    </xf>
    <xf numFmtId="37" fontId="1" fillId="2" borderId="5" xfId="0" applyNumberFormat="1" applyFont="1" applyFill="1" applyBorder="1" applyProtection="1">
      <protection locked="0"/>
    </xf>
    <xf numFmtId="37" fontId="1" fillId="2" borderId="6" xfId="0" applyNumberFormat="1" applyFont="1" applyFill="1" applyBorder="1" applyProtection="1">
      <protection locked="0"/>
    </xf>
    <xf numFmtId="41" fontId="1" fillId="3" borderId="0" xfId="1" applyNumberFormat="1" applyFont="1" applyFill="1" applyBorder="1" applyAlignment="1" applyProtection="1"/>
    <xf numFmtId="42" fontId="3" fillId="2" borderId="0" xfId="2" applyNumberFormat="1" applyFont="1" applyFill="1" applyBorder="1" applyAlignment="1" applyProtection="1">
      <alignment horizontal="center"/>
      <protection locked="0"/>
    </xf>
    <xf numFmtId="42" fontId="3" fillId="2" borderId="7" xfId="2" applyNumberFormat="1" applyFont="1" applyFill="1" applyBorder="1" applyAlignment="1" applyProtection="1">
      <alignment horizontal="center"/>
      <protection locked="0"/>
    </xf>
    <xf numFmtId="42" fontId="3" fillId="2" borderId="8" xfId="2" applyNumberFormat="1" applyFont="1" applyFill="1" applyBorder="1" applyAlignment="1" applyProtection="1">
      <alignment horizontal="center"/>
      <protection locked="0"/>
    </xf>
    <xf numFmtId="41" fontId="3" fillId="2" borderId="9" xfId="1" applyNumberFormat="1" applyFont="1" applyFill="1" applyBorder="1" applyProtection="1">
      <protection locked="0"/>
    </xf>
    <xf numFmtId="41" fontId="1" fillId="2" borderId="10" xfId="1" applyNumberFormat="1" applyFont="1" applyFill="1" applyBorder="1" applyAlignment="1" applyProtection="1">
      <protection locked="0"/>
    </xf>
    <xf numFmtId="41" fontId="1" fillId="2" borderId="9" xfId="1" applyNumberFormat="1" applyFont="1" applyFill="1" applyBorder="1" applyAlignment="1" applyProtection="1">
      <protection locked="0"/>
    </xf>
    <xf numFmtId="41" fontId="1" fillId="2" borderId="11" xfId="1" applyNumberFormat="1" applyFont="1" applyFill="1" applyBorder="1" applyAlignment="1" applyProtection="1">
      <protection locked="0"/>
    </xf>
    <xf numFmtId="41" fontId="3" fillId="2" borderId="1" xfId="1" applyNumberFormat="1" applyFont="1" applyFill="1" applyBorder="1" applyProtection="1">
      <protection locked="0"/>
    </xf>
    <xf numFmtId="41" fontId="1" fillId="2" borderId="4" xfId="1" applyNumberFormat="1" applyFont="1" applyFill="1" applyBorder="1" applyAlignment="1" applyProtection="1">
      <protection locked="0"/>
    </xf>
    <xf numFmtId="41" fontId="1" fillId="2" borderId="1" xfId="1" applyNumberFormat="1" applyFont="1" applyFill="1" applyBorder="1" applyAlignment="1" applyProtection="1">
      <protection locked="0"/>
    </xf>
    <xf numFmtId="41" fontId="1" fillId="2" borderId="12" xfId="1" applyNumberFormat="1" applyFont="1" applyFill="1" applyBorder="1" applyAlignment="1" applyProtection="1">
      <protection locked="0"/>
    </xf>
    <xf numFmtId="42" fontId="1" fillId="2" borderId="5" xfId="2" applyNumberFormat="1" applyFont="1" applyFill="1" applyBorder="1" applyAlignment="1" applyProtection="1">
      <protection locked="0"/>
    </xf>
    <xf numFmtId="42" fontId="1" fillId="2" borderId="6" xfId="2" applyNumberFormat="1" applyFont="1" applyFill="1" applyBorder="1" applyAlignment="1" applyProtection="1">
      <protection locked="0"/>
    </xf>
    <xf numFmtId="42" fontId="1" fillId="2" borderId="13" xfId="2" applyNumberFormat="1" applyFont="1" applyFill="1" applyBorder="1" applyAlignment="1" applyProtection="1">
      <protection locked="0"/>
    </xf>
    <xf numFmtId="42" fontId="1" fillId="2" borderId="0" xfId="2" applyNumberFormat="1" applyFont="1" applyFill="1" applyBorder="1" applyAlignment="1" applyProtection="1">
      <protection locked="0"/>
    </xf>
    <xf numFmtId="42" fontId="1" fillId="2" borderId="7" xfId="2" applyNumberFormat="1" applyFont="1" applyFill="1" applyBorder="1" applyAlignment="1" applyProtection="1">
      <protection locked="0"/>
    </xf>
    <xf numFmtId="42" fontId="1" fillId="2" borderId="8" xfId="2" applyNumberFormat="1" applyFont="1" applyFill="1" applyBorder="1" applyAlignment="1" applyProtection="1">
      <protection locked="0"/>
    </xf>
    <xf numFmtId="41" fontId="1" fillId="2" borderId="9" xfId="2" applyNumberFormat="1" applyFont="1" applyFill="1" applyBorder="1" applyAlignment="1" applyProtection="1">
      <protection locked="0"/>
    </xf>
    <xf numFmtId="41" fontId="3" fillId="2" borderId="9" xfId="0" applyNumberFormat="1" applyFont="1" applyFill="1" applyBorder="1" applyProtection="1">
      <protection locked="0"/>
    </xf>
    <xf numFmtId="41" fontId="3" fillId="2" borderId="1" xfId="0" applyNumberFormat="1" applyFont="1" applyFill="1" applyBorder="1" applyProtection="1">
      <protection locked="0"/>
    </xf>
    <xf numFmtId="41" fontId="1" fillId="2" borderId="0" xfId="1" applyNumberFormat="1" applyFont="1" applyFill="1" applyBorder="1" applyAlignment="1" applyProtection="1">
      <protection locked="0"/>
    </xf>
    <xf numFmtId="41" fontId="1" fillId="2" borderId="14" xfId="1" applyNumberFormat="1" applyFont="1" applyFill="1" applyBorder="1" applyAlignment="1" applyProtection="1">
      <protection locked="0"/>
    </xf>
    <xf numFmtId="41" fontId="3" fillId="2" borderId="9" xfId="1" applyNumberFormat="1" applyFont="1" applyFill="1" applyBorder="1" applyAlignment="1" applyProtection="1">
      <protection locked="0"/>
    </xf>
    <xf numFmtId="41" fontId="3" fillId="2" borderId="10" xfId="1" applyNumberFormat="1" applyFont="1" applyFill="1" applyBorder="1" applyAlignment="1" applyProtection="1">
      <protection locked="0"/>
    </xf>
    <xf numFmtId="41" fontId="3" fillId="2" borderId="1" xfId="1" applyNumberFormat="1" applyFont="1" applyFill="1" applyBorder="1" applyAlignment="1" applyProtection="1">
      <protection locked="0"/>
    </xf>
    <xf numFmtId="41" fontId="3" fillId="2" borderId="4" xfId="1" applyNumberFormat="1" applyFont="1" applyFill="1" applyBorder="1" applyAlignment="1" applyProtection="1">
      <protection locked="0"/>
    </xf>
    <xf numFmtId="41" fontId="1" fillId="2" borderId="1" xfId="2" applyNumberFormat="1" applyFont="1" applyFill="1" applyBorder="1" applyAlignment="1" applyProtection="1">
      <protection locked="0"/>
    </xf>
    <xf numFmtId="41" fontId="1" fillId="2" borderId="4" xfId="2" applyNumberFormat="1" applyFont="1" applyFill="1" applyBorder="1" applyAlignment="1" applyProtection="1">
      <protection locked="0"/>
    </xf>
    <xf numFmtId="42" fontId="1" fillId="2" borderId="15" xfId="2" applyNumberFormat="1" applyFont="1" applyFill="1" applyBorder="1" applyAlignment="1" applyProtection="1">
      <protection locked="0"/>
    </xf>
    <xf numFmtId="41" fontId="1" fillId="2" borderId="16" xfId="1" applyNumberFormat="1" applyFont="1" applyFill="1" applyBorder="1" applyAlignment="1" applyProtection="1">
      <protection locked="0"/>
    </xf>
    <xf numFmtId="41" fontId="1" fillId="2" borderId="17" xfId="1" applyNumberFormat="1" applyFont="1" applyFill="1" applyBorder="1" applyAlignment="1" applyProtection="1">
      <protection locked="0"/>
    </xf>
    <xf numFmtId="42" fontId="3" fillId="2" borderId="0" xfId="2" applyNumberFormat="1" applyFont="1" applyFill="1" applyBorder="1" applyAlignment="1" applyProtection="1">
      <protection locked="0"/>
    </xf>
    <xf numFmtId="42" fontId="3" fillId="2" borderId="14" xfId="2" applyNumberFormat="1" applyFont="1" applyFill="1" applyBorder="1" applyAlignment="1" applyProtection="1">
      <protection locked="0"/>
    </xf>
    <xf numFmtId="9" fontId="1" fillId="2" borderId="18" xfId="0" applyNumberFormat="1" applyFont="1" applyFill="1" applyBorder="1" applyProtection="1">
      <protection locked="0"/>
    </xf>
    <xf numFmtId="41" fontId="1" fillId="5" borderId="0" xfId="3">
      <alignment horizontal="center"/>
    </xf>
    <xf numFmtId="0" fontId="0" fillId="0" borderId="0" xfId="0"/>
    <xf numFmtId="0" fontId="0" fillId="2" borderId="0" xfId="0" applyFill="1" applyBorder="1" applyAlignment="1" applyProtection="1">
      <alignment horizontal="justify" vertical="top" wrapText="1"/>
      <protection locked="0"/>
    </xf>
    <xf numFmtId="0" fontId="3" fillId="2" borderId="0" xfId="0" applyFont="1" applyFill="1" applyBorder="1" applyAlignment="1" applyProtection="1">
      <alignment horizontal="justify" vertical="top" wrapText="1"/>
      <protection locked="0"/>
    </xf>
    <xf numFmtId="0" fontId="3" fillId="2" borderId="16" xfId="0" applyFont="1" applyFill="1" applyBorder="1" applyAlignment="1" applyProtection="1">
      <alignment horizontal="justify" vertical="top" wrapText="1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4" fillId="0" borderId="0" xfId="0" quotePrefix="1" applyFont="1" applyBorder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0" fontId="1" fillId="3" borderId="0" xfId="0" applyFont="1" applyFill="1" applyAlignment="1" applyProtection="1">
      <alignment horizontal="left"/>
    </xf>
    <xf numFmtId="1" fontId="3" fillId="3" borderId="0" xfId="0" applyNumberFormat="1" applyFont="1" applyFill="1" applyBorder="1" applyAlignment="1">
      <alignment horizontal="left"/>
    </xf>
    <xf numFmtId="1" fontId="4" fillId="3" borderId="0" xfId="0" applyNumberFormat="1" applyFont="1" applyFill="1" applyBorder="1" applyAlignment="1">
      <alignment horizontal="center"/>
    </xf>
    <xf numFmtId="1" fontId="4" fillId="3" borderId="0" xfId="0" quotePrefix="1" applyNumberFormat="1" applyFont="1" applyFill="1" applyBorder="1" applyAlignment="1">
      <alignment horizontal="center"/>
    </xf>
    <xf numFmtId="1" fontId="3" fillId="3" borderId="0" xfId="0" applyNumberFormat="1" applyFont="1" applyFill="1" applyBorder="1" applyAlignment="1" applyProtection="1">
      <alignment horizontal="left"/>
    </xf>
    <xf numFmtId="1" fontId="7" fillId="3" borderId="0" xfId="0" applyNumberFormat="1" applyFont="1" applyFill="1" applyBorder="1" applyAlignment="1" applyProtection="1">
      <alignment horizontal="left"/>
    </xf>
    <xf numFmtId="1" fontId="1" fillId="0" borderId="0" xfId="0" applyNumberFormat="1" applyFont="1" applyBorder="1" applyAlignment="1" applyProtection="1">
      <alignment horizontal="left"/>
    </xf>
    <xf numFmtId="1" fontId="4" fillId="3" borderId="0" xfId="0" applyNumberFormat="1" applyFont="1" applyFill="1" applyBorder="1" applyAlignment="1" applyProtection="1">
      <alignment horizontal="center"/>
    </xf>
    <xf numFmtId="1" fontId="4" fillId="3" borderId="0" xfId="0" applyNumberFormat="1" applyFont="1" applyFill="1" applyBorder="1" applyAlignment="1" applyProtection="1">
      <alignment horizontal="left"/>
    </xf>
    <xf numFmtId="1" fontId="4" fillId="3" borderId="0" xfId="0" applyNumberFormat="1" applyFont="1" applyFill="1" applyBorder="1" applyAlignment="1">
      <alignment horizontal="left"/>
    </xf>
    <xf numFmtId="1" fontId="1" fillId="4" borderId="0" xfId="0" applyNumberFormat="1" applyFont="1" applyFill="1" applyBorder="1" applyAlignment="1" applyProtection="1">
      <alignment horizontal="left"/>
    </xf>
  </cellXfs>
  <cellStyles count="6">
    <cellStyle name="Comma" xfId="1" builtinId="3"/>
    <cellStyle name="Currency" xfId="2" builtinId="4"/>
    <cellStyle name="MH Blue w/ #" xfId="3"/>
    <cellStyle name="MH Yellow w/#" xfId="4"/>
    <cellStyle name="Normal" xfId="0" builtinId="0" customBuiltin="1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91"/>
  <sheetViews>
    <sheetView showGridLines="0" zoomScaleNormal="100" workbookViewId="0">
      <selection activeCell="C1" sqref="C1:D1"/>
    </sheetView>
  </sheetViews>
  <sheetFormatPr defaultRowHeight="12.75"/>
  <cols>
    <col min="1" max="1" width="2.7109375" style="3" customWidth="1"/>
    <col min="2" max="8" width="12.7109375" style="3" customWidth="1"/>
    <col min="9" max="9" width="2.7109375" style="3" customWidth="1"/>
    <col min="10" max="34" width="12.7109375" style="3" customWidth="1"/>
    <col min="35" max="16384" width="9.140625" style="3"/>
  </cols>
  <sheetData>
    <row r="1" spans="1:9">
      <c r="B1" s="1" t="s">
        <v>0</v>
      </c>
      <c r="C1" s="100"/>
      <c r="D1" s="100"/>
    </row>
    <row r="2" spans="1:9">
      <c r="B2" s="1" t="s">
        <v>1</v>
      </c>
      <c r="C2" s="100"/>
      <c r="D2" s="100"/>
    </row>
    <row r="3" spans="1:9">
      <c r="B3" s="2"/>
      <c r="C3" s="102" t="s">
        <v>99</v>
      </c>
      <c r="D3" s="102"/>
    </row>
    <row r="5" spans="1:9">
      <c r="A5" s="95"/>
      <c r="B5" s="101" t="s">
        <v>97</v>
      </c>
      <c r="C5" s="101"/>
      <c r="D5" s="101"/>
      <c r="E5" s="101"/>
      <c r="F5" s="101"/>
      <c r="G5" s="101"/>
      <c r="H5" s="101"/>
      <c r="I5" s="16"/>
    </row>
    <row r="6" spans="1:9">
      <c r="A6" s="95"/>
      <c r="B6" s="101" t="s">
        <v>93</v>
      </c>
      <c r="C6" s="101"/>
      <c r="D6" s="101"/>
      <c r="E6" s="101"/>
      <c r="F6" s="101"/>
      <c r="G6" s="101"/>
      <c r="H6" s="101"/>
      <c r="I6" s="101"/>
    </row>
    <row r="7" spans="1:9">
      <c r="A7" s="95"/>
      <c r="B7" s="101" t="s">
        <v>4</v>
      </c>
      <c r="C7" s="101"/>
      <c r="D7" s="101"/>
      <c r="E7" s="101"/>
      <c r="F7" s="101"/>
      <c r="G7" s="101"/>
      <c r="H7" s="101"/>
      <c r="I7" s="16"/>
    </row>
    <row r="8" spans="1:9">
      <c r="A8" s="95"/>
      <c r="B8" s="18"/>
      <c r="C8" s="18"/>
      <c r="D8" s="18"/>
      <c r="E8" s="18"/>
      <c r="F8" s="18"/>
      <c r="G8" s="18"/>
      <c r="H8" s="16"/>
      <c r="I8" s="16"/>
    </row>
    <row r="9" spans="1:9">
      <c r="A9" s="95"/>
      <c r="B9" s="103" t="s">
        <v>55</v>
      </c>
      <c r="C9" s="103"/>
      <c r="D9" s="103"/>
      <c r="E9" s="29" t="s">
        <v>7</v>
      </c>
      <c r="F9" s="29" t="s">
        <v>8</v>
      </c>
      <c r="G9" s="29" t="s">
        <v>9</v>
      </c>
      <c r="H9" s="16"/>
      <c r="I9" s="16"/>
    </row>
    <row r="10" spans="1:9">
      <c r="A10" s="95"/>
      <c r="B10" s="104" t="s">
        <v>10</v>
      </c>
      <c r="C10" s="104"/>
      <c r="D10" s="104"/>
      <c r="E10" s="48"/>
      <c r="F10" s="49"/>
      <c r="G10" s="48"/>
      <c r="H10" s="16"/>
      <c r="I10" s="16"/>
    </row>
    <row r="11" spans="1:9">
      <c r="A11" s="95"/>
      <c r="B11" s="104" t="s">
        <v>62</v>
      </c>
      <c r="C11" s="104"/>
      <c r="D11" s="104"/>
      <c r="E11" s="94"/>
      <c r="F11" s="94"/>
      <c r="G11" s="50"/>
      <c r="H11" s="26"/>
      <c r="I11" s="16"/>
    </row>
    <row r="12" spans="1:9">
      <c r="A12" s="95"/>
      <c r="B12" s="104" t="s">
        <v>11</v>
      </c>
      <c r="C12" s="104"/>
      <c r="D12" s="104"/>
      <c r="E12" s="52"/>
      <c r="F12" s="53"/>
      <c r="G12" s="52"/>
      <c r="H12" s="26"/>
      <c r="I12" s="16"/>
    </row>
    <row r="13" spans="1:9">
      <c r="A13" s="95"/>
      <c r="B13" s="104" t="s">
        <v>63</v>
      </c>
      <c r="C13" s="104"/>
      <c r="D13" s="104"/>
      <c r="E13" s="54"/>
      <c r="F13" s="55"/>
      <c r="G13" s="54"/>
      <c r="H13" s="16"/>
      <c r="I13" s="16"/>
    </row>
    <row r="14" spans="1:9">
      <c r="A14" s="95"/>
      <c r="B14" s="104" t="s">
        <v>64</v>
      </c>
      <c r="C14" s="104"/>
      <c r="D14" s="104"/>
      <c r="E14" s="52"/>
      <c r="F14" s="53"/>
      <c r="G14" s="52"/>
      <c r="H14" s="16"/>
      <c r="I14" s="16"/>
    </row>
    <row r="15" spans="1:9">
      <c r="A15" s="95"/>
      <c r="B15" s="104" t="s">
        <v>65</v>
      </c>
      <c r="C15" s="104"/>
      <c r="D15" s="104"/>
      <c r="E15" s="56"/>
      <c r="F15" s="57"/>
      <c r="G15" s="56"/>
      <c r="H15" s="16"/>
      <c r="I15" s="16"/>
    </row>
    <row r="16" spans="1:9" ht="13.5" thickBot="1">
      <c r="A16" s="95"/>
      <c r="B16" s="104" t="s">
        <v>66</v>
      </c>
      <c r="C16" s="104"/>
      <c r="D16" s="104"/>
      <c r="E16" s="58"/>
      <c r="F16" s="59"/>
      <c r="G16" s="58"/>
      <c r="H16" s="16"/>
      <c r="I16" s="16"/>
    </row>
    <row r="17" spans="1:9" ht="13.5" thickTop="1">
      <c r="A17" s="95"/>
      <c r="B17" s="104"/>
      <c r="C17" s="104"/>
      <c r="D17" s="104"/>
      <c r="E17" s="24" t="str">
        <f>IF(E16="","",IF(E16=2500,"Correct!","Try again!"))</f>
        <v/>
      </c>
      <c r="F17" s="24" t="str">
        <f>IF(F16="","",IF(F16=27100,"Correct!","Try again!"))</f>
        <v/>
      </c>
      <c r="G17" s="24" t="str">
        <f>IF(G16="","",IF(G16=32900,"Correct!","Try again!"))</f>
        <v/>
      </c>
      <c r="H17" s="16"/>
      <c r="I17" s="16"/>
    </row>
    <row r="18" spans="1:9">
      <c r="A18" s="95"/>
      <c r="B18" s="103" t="s">
        <v>56</v>
      </c>
      <c r="C18" s="103"/>
      <c r="D18" s="103"/>
      <c r="E18" s="29" t="s">
        <v>7</v>
      </c>
      <c r="F18" s="29" t="s">
        <v>8</v>
      </c>
      <c r="G18" s="29" t="s">
        <v>9</v>
      </c>
      <c r="H18" s="16"/>
      <c r="I18" s="16"/>
    </row>
    <row r="19" spans="1:9">
      <c r="A19" s="95"/>
      <c r="B19" s="104" t="s">
        <v>10</v>
      </c>
      <c r="C19" s="104"/>
      <c r="D19" s="104"/>
      <c r="E19" s="48"/>
      <c r="F19" s="49"/>
      <c r="G19" s="48"/>
      <c r="H19" s="16"/>
      <c r="I19" s="16"/>
    </row>
    <row r="20" spans="1:9">
      <c r="A20" s="95"/>
      <c r="B20" s="104" t="s">
        <v>62</v>
      </c>
      <c r="C20" s="104"/>
      <c r="D20" s="104"/>
      <c r="E20" s="50"/>
      <c r="F20" s="51"/>
      <c r="G20" s="50"/>
      <c r="H20" s="16"/>
      <c r="I20" s="16"/>
    </row>
    <row r="21" spans="1:9">
      <c r="A21" s="95"/>
      <c r="B21" s="104" t="s">
        <v>11</v>
      </c>
      <c r="C21" s="104"/>
      <c r="D21" s="104"/>
      <c r="E21" s="52"/>
      <c r="F21" s="53"/>
      <c r="G21" s="52"/>
      <c r="H21" s="16"/>
      <c r="I21" s="16"/>
    </row>
    <row r="22" spans="1:9">
      <c r="A22" s="95"/>
      <c r="B22" s="104" t="s">
        <v>63</v>
      </c>
      <c r="C22" s="104"/>
      <c r="D22" s="104"/>
      <c r="E22" s="54"/>
      <c r="F22" s="55"/>
      <c r="G22" s="54"/>
      <c r="H22" s="16"/>
      <c r="I22" s="16"/>
    </row>
    <row r="23" spans="1:9">
      <c r="A23" s="95"/>
      <c r="B23" s="104" t="s">
        <v>64</v>
      </c>
      <c r="C23" s="104"/>
      <c r="D23" s="104"/>
      <c r="E23" s="52"/>
      <c r="F23" s="53"/>
      <c r="G23" s="52"/>
      <c r="H23" s="16"/>
      <c r="I23" s="16"/>
    </row>
    <row r="24" spans="1:9">
      <c r="A24" s="95"/>
      <c r="B24" s="104" t="s">
        <v>65</v>
      </c>
      <c r="C24" s="104"/>
      <c r="D24" s="104"/>
      <c r="E24" s="56"/>
      <c r="F24" s="57"/>
      <c r="G24" s="56"/>
      <c r="H24" s="16"/>
      <c r="I24" s="16"/>
    </row>
    <row r="25" spans="1:9" ht="13.5" thickBot="1">
      <c r="A25" s="95"/>
      <c r="B25" s="104" t="s">
        <v>66</v>
      </c>
      <c r="C25" s="104"/>
      <c r="D25" s="104"/>
      <c r="E25" s="58"/>
      <c r="F25" s="59"/>
      <c r="G25" s="58"/>
      <c r="H25" s="16"/>
      <c r="I25" s="16"/>
    </row>
    <row r="26" spans="1:9" ht="13.5" thickTop="1">
      <c r="A26" s="95"/>
      <c r="B26" s="104"/>
      <c r="C26" s="104"/>
      <c r="D26" s="104"/>
      <c r="E26" s="24" t="str">
        <f>IF(E25="","",IF(E25=17000,"Correct!","Try again!"))</f>
        <v/>
      </c>
      <c r="F26" s="24" t="str">
        <f>IF(F25="","",IF(F25=91500,"Correct!","Try again!"))</f>
        <v/>
      </c>
      <c r="G26" s="24" t="str">
        <f>IF(G25="","",IF(G25=93500,"Correct!","Try again!"))</f>
        <v/>
      </c>
      <c r="H26" s="16"/>
      <c r="I26" s="16"/>
    </row>
    <row r="27" spans="1:9">
      <c r="A27" s="95"/>
      <c r="B27" s="103" t="s">
        <v>14</v>
      </c>
      <c r="C27" s="103"/>
      <c r="D27" s="103"/>
      <c r="E27" s="29" t="s">
        <v>7</v>
      </c>
      <c r="F27" s="29" t="s">
        <v>8</v>
      </c>
      <c r="G27" s="29" t="s">
        <v>9</v>
      </c>
      <c r="H27" s="16"/>
      <c r="I27" s="16"/>
    </row>
    <row r="28" spans="1:9">
      <c r="A28" s="95"/>
      <c r="B28" s="104" t="s">
        <v>10</v>
      </c>
      <c r="C28" s="104"/>
      <c r="D28" s="104"/>
      <c r="E28" s="48"/>
      <c r="F28" s="49"/>
      <c r="G28" s="48"/>
      <c r="H28" s="16"/>
      <c r="I28" s="16"/>
    </row>
    <row r="29" spans="1:9">
      <c r="A29" s="95"/>
      <c r="B29" s="104" t="s">
        <v>62</v>
      </c>
      <c r="C29" s="104"/>
      <c r="D29" s="104"/>
      <c r="E29" s="50"/>
      <c r="F29" s="51"/>
      <c r="G29" s="50"/>
      <c r="H29" s="16"/>
      <c r="I29" s="16"/>
    </row>
    <row r="30" spans="1:9">
      <c r="A30" s="95"/>
      <c r="B30" s="104" t="s">
        <v>11</v>
      </c>
      <c r="C30" s="104"/>
      <c r="D30" s="104"/>
      <c r="E30" s="52"/>
      <c r="F30" s="53"/>
      <c r="G30" s="52"/>
      <c r="H30" s="16"/>
      <c r="I30" s="16"/>
    </row>
    <row r="31" spans="1:9">
      <c r="A31" s="95"/>
      <c r="B31" s="104" t="s">
        <v>63</v>
      </c>
      <c r="C31" s="104"/>
      <c r="D31" s="104"/>
      <c r="E31" s="54"/>
      <c r="F31" s="55"/>
      <c r="G31" s="54"/>
      <c r="H31" s="16"/>
      <c r="I31" s="16"/>
    </row>
    <row r="32" spans="1:9">
      <c r="A32" s="95"/>
      <c r="B32" s="104" t="s">
        <v>64</v>
      </c>
      <c r="C32" s="104"/>
      <c r="D32" s="104"/>
      <c r="E32" s="52"/>
      <c r="F32" s="53"/>
      <c r="G32" s="52"/>
      <c r="H32" s="16"/>
      <c r="I32" s="16"/>
    </row>
    <row r="33" spans="1:18">
      <c r="A33" s="95"/>
      <c r="B33" s="104" t="s">
        <v>65</v>
      </c>
      <c r="C33" s="104"/>
      <c r="D33" s="104"/>
      <c r="E33" s="56"/>
      <c r="F33" s="57"/>
      <c r="G33" s="56"/>
      <c r="H33" s="16"/>
      <c r="I33" s="16"/>
    </row>
    <row r="34" spans="1:18" ht="13.5" thickBot="1">
      <c r="A34" s="95"/>
      <c r="B34" s="104" t="s">
        <v>66</v>
      </c>
      <c r="C34" s="104"/>
      <c r="D34" s="104"/>
      <c r="E34" s="58"/>
      <c r="F34" s="59"/>
      <c r="G34" s="58"/>
      <c r="H34" s="12"/>
      <c r="I34" s="16"/>
    </row>
    <row r="35" spans="1:18" ht="13.5" thickTop="1">
      <c r="A35" s="95"/>
      <c r="B35" s="16"/>
      <c r="C35" s="16"/>
      <c r="D35" s="16"/>
      <c r="E35" s="24" t="str">
        <f>IF(E34="","",IF(E34=1400,"Correct!","Try again!"))</f>
        <v/>
      </c>
      <c r="F35" s="24" t="str">
        <f>IF(F34="","",IF(F34=37700,"Correct!","Try again!"))</f>
        <v/>
      </c>
      <c r="G35" s="24" t="str">
        <f>IF(G34="","",IF(G34=33400,"Correct!","Try again!"))</f>
        <v/>
      </c>
      <c r="H35" s="12"/>
      <c r="I35" s="16"/>
    </row>
    <row r="36" spans="1:18">
      <c r="F36"/>
      <c r="G36"/>
      <c r="H36"/>
    </row>
    <row r="37" spans="1:18">
      <c r="A37" s="95"/>
      <c r="B37" s="25" t="s">
        <v>94</v>
      </c>
      <c r="C37" s="25"/>
      <c r="D37" s="25"/>
      <c r="E37" s="16"/>
      <c r="F37" s="16"/>
      <c r="G37" s="16"/>
      <c r="H37" s="16"/>
      <c r="I37" s="16"/>
    </row>
    <row r="38" spans="1:18">
      <c r="A38" s="95"/>
      <c r="B38" s="16" t="s">
        <v>88</v>
      </c>
      <c r="C38" s="16"/>
      <c r="D38" s="16"/>
      <c r="E38" s="16"/>
      <c r="F38" s="16"/>
      <c r="G38" s="16"/>
      <c r="H38" s="16"/>
      <c r="I38" s="16"/>
    </row>
    <row r="39" spans="1:18">
      <c r="A39" s="95"/>
      <c r="B39" s="16" t="s">
        <v>89</v>
      </c>
      <c r="C39" s="16"/>
      <c r="D39" s="16"/>
      <c r="E39" s="16"/>
      <c r="F39" s="16"/>
      <c r="G39" s="16"/>
      <c r="H39" s="16"/>
      <c r="I39" s="16"/>
    </row>
    <row r="40" spans="1:18">
      <c r="A40" s="95"/>
      <c r="B40" s="16" t="s">
        <v>90</v>
      </c>
      <c r="C40" s="16"/>
      <c r="D40" s="16"/>
      <c r="E40" s="16"/>
      <c r="F40" s="16"/>
      <c r="G40" s="16"/>
      <c r="H40" s="16"/>
      <c r="I40" s="16"/>
    </row>
    <row r="41" spans="1:18">
      <c r="A41" s="95"/>
      <c r="B41" s="16"/>
      <c r="C41" s="16"/>
      <c r="D41" s="16"/>
      <c r="E41" s="16"/>
      <c r="F41" s="16"/>
      <c r="G41" s="16"/>
      <c r="H41" s="16"/>
      <c r="I41" s="16"/>
      <c r="J41"/>
      <c r="K41"/>
      <c r="L41"/>
      <c r="M41"/>
      <c r="N41"/>
      <c r="O41"/>
      <c r="P41"/>
      <c r="Q41"/>
      <c r="R41"/>
    </row>
    <row r="42" spans="1:18">
      <c r="A42" s="95"/>
      <c r="B42" s="97"/>
      <c r="C42" s="98"/>
      <c r="D42" s="98"/>
      <c r="E42" s="98"/>
      <c r="F42" s="98"/>
      <c r="G42" s="98"/>
      <c r="H42" s="98"/>
      <c r="I42" s="16"/>
      <c r="J42"/>
      <c r="K42"/>
      <c r="L42"/>
      <c r="M42"/>
      <c r="N42"/>
      <c r="O42"/>
      <c r="P42"/>
      <c r="Q42"/>
      <c r="R42"/>
    </row>
    <row r="43" spans="1:18">
      <c r="A43" s="95"/>
      <c r="B43" s="98"/>
      <c r="C43" s="98"/>
      <c r="D43" s="98"/>
      <c r="E43" s="98"/>
      <c r="F43" s="98"/>
      <c r="G43" s="98"/>
      <c r="H43" s="98"/>
      <c r="I43" s="16"/>
      <c r="J43"/>
      <c r="K43" s="96"/>
      <c r="L43" s="96"/>
      <c r="M43" s="96"/>
      <c r="N43" s="96"/>
      <c r="O43" s="96"/>
      <c r="P43" s="96"/>
      <c r="Q43" s="96"/>
      <c r="R43"/>
    </row>
    <row r="44" spans="1:18">
      <c r="A44" s="95"/>
      <c r="B44" s="98"/>
      <c r="C44" s="98"/>
      <c r="D44" s="98"/>
      <c r="E44" s="98"/>
      <c r="F44" s="98"/>
      <c r="G44" s="98"/>
      <c r="H44" s="98"/>
      <c r="I44" s="16"/>
      <c r="J44"/>
      <c r="K44" s="96"/>
      <c r="L44" s="96"/>
      <c r="M44" s="96"/>
      <c r="N44" s="96"/>
      <c r="O44" s="96"/>
      <c r="P44" s="96"/>
      <c r="Q44" s="96"/>
      <c r="R44"/>
    </row>
    <row r="45" spans="1:18">
      <c r="A45" s="95"/>
      <c r="B45" s="98"/>
      <c r="C45" s="98"/>
      <c r="D45" s="98"/>
      <c r="E45" s="98"/>
      <c r="F45" s="98"/>
      <c r="G45" s="98"/>
      <c r="H45" s="98"/>
      <c r="I45" s="16"/>
      <c r="J45"/>
      <c r="K45" s="96"/>
      <c r="L45" s="96"/>
      <c r="M45" s="96"/>
      <c r="N45" s="96"/>
      <c r="O45" s="96"/>
      <c r="P45" s="96"/>
      <c r="Q45" s="96"/>
      <c r="R45"/>
    </row>
    <row r="46" spans="1:18">
      <c r="A46" s="95"/>
      <c r="B46" s="98"/>
      <c r="C46" s="98"/>
      <c r="D46" s="98"/>
      <c r="E46" s="98"/>
      <c r="F46" s="98"/>
      <c r="G46" s="98"/>
      <c r="H46" s="98"/>
      <c r="I46" s="16"/>
      <c r="J46"/>
      <c r="K46" s="96"/>
      <c r="L46" s="96"/>
      <c r="M46" s="96"/>
      <c r="N46" s="96"/>
      <c r="O46" s="96"/>
      <c r="P46" s="96"/>
      <c r="Q46" s="96"/>
      <c r="R46"/>
    </row>
    <row r="47" spans="1:18">
      <c r="A47" s="95"/>
      <c r="B47" s="98"/>
      <c r="C47" s="98"/>
      <c r="D47" s="98"/>
      <c r="E47" s="98"/>
      <c r="F47" s="98"/>
      <c r="G47" s="98"/>
      <c r="H47" s="98"/>
      <c r="I47" s="16"/>
      <c r="J47"/>
      <c r="K47" s="96"/>
      <c r="L47" s="96"/>
      <c r="M47" s="96"/>
      <c r="N47" s="96"/>
      <c r="O47" s="96"/>
      <c r="P47" s="96"/>
      <c r="Q47" s="96"/>
      <c r="R47"/>
    </row>
    <row r="48" spans="1:18">
      <c r="A48" s="95"/>
      <c r="B48" s="98"/>
      <c r="C48" s="98"/>
      <c r="D48" s="98"/>
      <c r="E48" s="98"/>
      <c r="F48" s="98"/>
      <c r="G48" s="98"/>
      <c r="H48" s="98"/>
      <c r="I48" s="16"/>
      <c r="J48"/>
      <c r="K48"/>
      <c r="L48"/>
      <c r="M48"/>
      <c r="N48"/>
      <c r="O48"/>
      <c r="P48"/>
      <c r="Q48"/>
      <c r="R48"/>
    </row>
    <row r="49" spans="1:18">
      <c r="A49" s="95"/>
      <c r="B49" s="98"/>
      <c r="C49" s="98"/>
      <c r="D49" s="98"/>
      <c r="E49" s="98"/>
      <c r="F49" s="98"/>
      <c r="G49" s="98"/>
      <c r="H49" s="98"/>
      <c r="I49" s="16"/>
      <c r="J49"/>
      <c r="K49" s="96"/>
      <c r="L49" s="96"/>
      <c r="M49" s="96"/>
      <c r="N49" s="96"/>
      <c r="O49" s="96"/>
      <c r="P49" s="96"/>
      <c r="Q49" s="96"/>
      <c r="R49"/>
    </row>
    <row r="50" spans="1:18">
      <c r="A50" s="95"/>
      <c r="B50" s="98"/>
      <c r="C50" s="98"/>
      <c r="D50" s="98"/>
      <c r="E50" s="98"/>
      <c r="F50" s="98"/>
      <c r="G50" s="98"/>
      <c r="H50" s="98"/>
      <c r="I50" s="16"/>
      <c r="J50"/>
      <c r="K50" s="96"/>
      <c r="L50" s="96"/>
      <c r="M50" s="96"/>
      <c r="N50" s="96"/>
      <c r="O50" s="96"/>
      <c r="P50" s="96"/>
      <c r="Q50" s="96"/>
      <c r="R50"/>
    </row>
    <row r="51" spans="1:18">
      <c r="A51" s="95"/>
      <c r="B51" s="98"/>
      <c r="C51" s="98"/>
      <c r="D51" s="98"/>
      <c r="E51" s="98"/>
      <c r="F51" s="98"/>
      <c r="G51" s="98"/>
      <c r="H51" s="98"/>
      <c r="I51" s="16"/>
      <c r="J51"/>
      <c r="K51" s="96"/>
      <c r="L51" s="96"/>
      <c r="M51" s="96"/>
      <c r="N51" s="96"/>
      <c r="O51" s="96"/>
      <c r="P51" s="96"/>
      <c r="Q51" s="96"/>
      <c r="R51"/>
    </row>
    <row r="52" spans="1:18">
      <c r="A52" s="95"/>
      <c r="B52" s="98"/>
      <c r="C52" s="98"/>
      <c r="D52" s="98"/>
      <c r="E52" s="98"/>
      <c r="F52" s="98"/>
      <c r="G52" s="98"/>
      <c r="H52" s="98"/>
      <c r="I52" s="16"/>
      <c r="J52"/>
      <c r="K52"/>
      <c r="L52"/>
      <c r="M52"/>
      <c r="N52"/>
      <c r="O52"/>
      <c r="P52"/>
      <c r="Q52"/>
      <c r="R52"/>
    </row>
    <row r="53" spans="1:18">
      <c r="A53" s="95"/>
      <c r="B53" s="98"/>
      <c r="C53" s="98"/>
      <c r="D53" s="98"/>
      <c r="E53" s="98"/>
      <c r="F53" s="98"/>
      <c r="G53" s="98"/>
      <c r="H53" s="98"/>
      <c r="I53" s="16"/>
      <c r="J53"/>
      <c r="K53" s="96"/>
      <c r="L53" s="96"/>
      <c r="M53" s="96"/>
      <c r="N53" s="96"/>
      <c r="O53" s="96"/>
      <c r="P53" s="96"/>
      <c r="Q53" s="96"/>
      <c r="R53"/>
    </row>
    <row r="54" spans="1:18">
      <c r="A54" s="95"/>
      <c r="B54" s="98"/>
      <c r="C54" s="98"/>
      <c r="D54" s="98"/>
      <c r="E54" s="98"/>
      <c r="F54" s="98"/>
      <c r="G54" s="98"/>
      <c r="H54" s="98"/>
      <c r="I54" s="16"/>
      <c r="J54"/>
      <c r="K54" s="96"/>
      <c r="L54" s="96"/>
      <c r="M54" s="96"/>
      <c r="N54" s="96"/>
      <c r="O54" s="96"/>
      <c r="P54" s="96"/>
      <c r="Q54" s="96"/>
      <c r="R54"/>
    </row>
    <row r="55" spans="1:18">
      <c r="A55" s="95"/>
      <c r="B55" s="98"/>
      <c r="C55" s="98"/>
      <c r="D55" s="98"/>
      <c r="E55" s="98"/>
      <c r="F55" s="98"/>
      <c r="G55" s="98"/>
      <c r="H55" s="98"/>
      <c r="I55" s="16"/>
      <c r="J55"/>
      <c r="K55" s="96"/>
      <c r="L55" s="96"/>
      <c r="M55" s="96"/>
      <c r="N55" s="96"/>
      <c r="O55" s="96"/>
      <c r="P55" s="96"/>
      <c r="Q55" s="96"/>
      <c r="R55"/>
    </row>
    <row r="56" spans="1:18">
      <c r="A56" s="95"/>
      <c r="B56" s="98"/>
      <c r="C56" s="98"/>
      <c r="D56" s="98"/>
      <c r="E56" s="98"/>
      <c r="F56" s="98"/>
      <c r="G56" s="98"/>
      <c r="H56" s="98"/>
      <c r="I56" s="16"/>
      <c r="J56"/>
      <c r="K56" s="96"/>
      <c r="L56" s="96"/>
      <c r="M56" s="96"/>
      <c r="N56" s="96"/>
      <c r="O56" s="96"/>
      <c r="P56" s="96"/>
      <c r="Q56" s="96"/>
      <c r="R56"/>
    </row>
    <row r="57" spans="1:18">
      <c r="A57" s="95"/>
      <c r="B57" s="98"/>
      <c r="C57" s="98"/>
      <c r="D57" s="98"/>
      <c r="E57" s="98"/>
      <c r="F57" s="98"/>
      <c r="G57" s="98"/>
      <c r="H57" s="98"/>
      <c r="I57" s="16"/>
      <c r="J57"/>
      <c r="K57" s="96"/>
      <c r="L57" s="96"/>
      <c r="M57" s="96"/>
      <c r="N57" s="96"/>
      <c r="O57" s="96"/>
      <c r="P57" s="96"/>
      <c r="Q57" s="96"/>
      <c r="R57"/>
    </row>
    <row r="58" spans="1:18">
      <c r="A58" s="95"/>
      <c r="B58" s="98"/>
      <c r="C58" s="98"/>
      <c r="D58" s="98"/>
      <c r="E58" s="98"/>
      <c r="F58" s="98"/>
      <c r="G58" s="98"/>
      <c r="H58" s="98"/>
      <c r="I58" s="16"/>
      <c r="J58"/>
      <c r="K58" s="96"/>
      <c r="L58" s="96"/>
      <c r="M58" s="96"/>
      <c r="N58" s="96"/>
      <c r="O58" s="96"/>
      <c r="P58" s="96"/>
      <c r="Q58" s="96"/>
      <c r="R58"/>
    </row>
    <row r="59" spans="1:18">
      <c r="A59" s="95"/>
      <c r="B59" s="98"/>
      <c r="C59" s="98"/>
      <c r="D59" s="98"/>
      <c r="E59" s="98"/>
      <c r="F59" s="98"/>
      <c r="G59" s="98"/>
      <c r="H59" s="98"/>
      <c r="I59" s="16"/>
      <c r="J59"/>
      <c r="K59" s="96"/>
      <c r="L59" s="96"/>
      <c r="M59" s="96"/>
      <c r="N59" s="96"/>
      <c r="O59" s="96"/>
      <c r="P59" s="96"/>
      <c r="Q59" s="96"/>
      <c r="R59"/>
    </row>
    <row r="60" spans="1:18">
      <c r="A60" s="95"/>
      <c r="B60" s="98"/>
      <c r="C60" s="98"/>
      <c r="D60" s="98"/>
      <c r="E60" s="98"/>
      <c r="F60" s="98"/>
      <c r="G60" s="98"/>
      <c r="H60" s="98"/>
      <c r="I60" s="16"/>
      <c r="J60"/>
      <c r="K60" s="96"/>
      <c r="L60" s="96"/>
      <c r="M60" s="96"/>
      <c r="N60" s="96"/>
      <c r="O60" s="96"/>
      <c r="P60" s="96"/>
      <c r="Q60" s="96"/>
      <c r="R60"/>
    </row>
    <row r="61" spans="1:18">
      <c r="A61" s="95"/>
      <c r="B61" s="98"/>
      <c r="C61" s="98"/>
      <c r="D61" s="98"/>
      <c r="E61" s="98"/>
      <c r="F61" s="98"/>
      <c r="G61" s="98"/>
      <c r="H61" s="98"/>
      <c r="I61" s="16"/>
      <c r="J61"/>
      <c r="K61" s="96"/>
      <c r="L61" s="96"/>
      <c r="M61" s="96"/>
      <c r="N61" s="96"/>
      <c r="O61" s="96"/>
      <c r="P61" s="96"/>
      <c r="Q61" s="96"/>
      <c r="R61"/>
    </row>
    <row r="62" spans="1:18">
      <c r="A62" s="95"/>
      <c r="B62" s="98"/>
      <c r="C62" s="98"/>
      <c r="D62" s="98"/>
      <c r="E62" s="98"/>
      <c r="F62" s="98"/>
      <c r="G62" s="98"/>
      <c r="H62" s="98"/>
      <c r="I62" s="16"/>
      <c r="J62"/>
      <c r="K62" s="96"/>
      <c r="L62" s="96"/>
      <c r="M62" s="96"/>
      <c r="N62" s="96"/>
      <c r="O62" s="96"/>
      <c r="P62" s="96"/>
      <c r="Q62" s="96"/>
      <c r="R62"/>
    </row>
    <row r="63" spans="1:18">
      <c r="A63" s="95"/>
      <c r="B63" s="98"/>
      <c r="C63" s="98"/>
      <c r="D63" s="98"/>
      <c r="E63" s="98"/>
      <c r="F63" s="98"/>
      <c r="G63" s="98"/>
      <c r="H63" s="98"/>
      <c r="I63" s="16"/>
      <c r="J63"/>
      <c r="K63" s="96" t="s">
        <v>91</v>
      </c>
      <c r="L63" s="96"/>
      <c r="M63" s="96"/>
      <c r="N63" s="96"/>
      <c r="O63" s="96"/>
      <c r="P63" s="96"/>
      <c r="Q63" s="96"/>
      <c r="R63"/>
    </row>
    <row r="64" spans="1:18">
      <c r="A64" s="95"/>
      <c r="B64" s="98"/>
      <c r="C64" s="98"/>
      <c r="D64" s="98"/>
      <c r="E64" s="98"/>
      <c r="F64" s="98"/>
      <c r="G64" s="98"/>
      <c r="H64" s="98"/>
      <c r="I64" s="16"/>
      <c r="J64"/>
      <c r="K64" s="96"/>
      <c r="L64" s="96"/>
      <c r="M64" s="96"/>
      <c r="N64" s="96"/>
      <c r="O64" s="96"/>
      <c r="P64" s="96"/>
      <c r="Q64" s="96"/>
      <c r="R64"/>
    </row>
    <row r="65" spans="1:18">
      <c r="A65" s="95"/>
      <c r="B65" s="98"/>
      <c r="C65" s="98"/>
      <c r="D65" s="98"/>
      <c r="E65" s="98"/>
      <c r="F65" s="98"/>
      <c r="G65" s="98"/>
      <c r="H65" s="98"/>
      <c r="I65" s="16"/>
      <c r="J65"/>
      <c r="K65" s="96"/>
      <c r="L65" s="96"/>
      <c r="M65" s="96"/>
      <c r="N65" s="96"/>
      <c r="O65" s="96"/>
      <c r="P65" s="96"/>
      <c r="Q65" s="96"/>
      <c r="R65"/>
    </row>
    <row r="66" spans="1:18">
      <c r="A66" s="95"/>
      <c r="B66" s="98"/>
      <c r="C66" s="98"/>
      <c r="D66" s="98"/>
      <c r="E66" s="98"/>
      <c r="F66" s="98"/>
      <c r="G66" s="98"/>
      <c r="H66" s="98"/>
      <c r="I66" s="16"/>
      <c r="J66"/>
      <c r="K66"/>
      <c r="L66"/>
      <c r="M66"/>
      <c r="N66"/>
      <c r="O66"/>
      <c r="P66"/>
      <c r="Q66"/>
      <c r="R66"/>
    </row>
    <row r="67" spans="1:18">
      <c r="A67" s="95"/>
      <c r="B67" s="98"/>
      <c r="C67" s="98"/>
      <c r="D67" s="98"/>
      <c r="E67" s="98"/>
      <c r="F67" s="98"/>
      <c r="G67" s="98"/>
      <c r="H67" s="98"/>
      <c r="I67" s="16"/>
      <c r="J67"/>
      <c r="K67"/>
      <c r="L67"/>
      <c r="M67"/>
      <c r="N67"/>
      <c r="O67"/>
      <c r="P67"/>
      <c r="Q67"/>
      <c r="R67"/>
    </row>
    <row r="68" spans="1:18">
      <c r="A68" s="95"/>
      <c r="B68" s="99"/>
      <c r="C68" s="99"/>
      <c r="D68" s="99"/>
      <c r="E68" s="99"/>
      <c r="F68" s="99"/>
      <c r="G68" s="99"/>
      <c r="H68" s="99"/>
      <c r="I68" s="16"/>
    </row>
    <row r="69" spans="1:18">
      <c r="A69" s="95"/>
      <c r="B69" s="27"/>
      <c r="C69" s="27"/>
      <c r="D69" s="27"/>
      <c r="E69" s="27"/>
      <c r="F69" s="28"/>
      <c r="G69" s="28"/>
      <c r="H69" s="28"/>
      <c r="I69" s="16"/>
    </row>
    <row r="70" spans="1:18">
      <c r="F70"/>
      <c r="G70"/>
      <c r="H70"/>
    </row>
    <row r="71" spans="1:18">
      <c r="B71"/>
      <c r="C71"/>
      <c r="D71"/>
      <c r="E71"/>
      <c r="F71"/>
      <c r="G71"/>
      <c r="H71"/>
    </row>
    <row r="72" spans="1:18">
      <c r="B72"/>
      <c r="C72"/>
      <c r="D72"/>
      <c r="E72"/>
      <c r="F72"/>
      <c r="G72"/>
      <c r="H72"/>
    </row>
    <row r="73" spans="1:18">
      <c r="B73"/>
      <c r="C73"/>
      <c r="D73"/>
      <c r="E73"/>
      <c r="F73"/>
      <c r="G73"/>
      <c r="H73"/>
    </row>
    <row r="74" spans="1:18">
      <c r="B74"/>
      <c r="C74"/>
      <c r="D74"/>
      <c r="E74"/>
      <c r="F74"/>
      <c r="G74"/>
      <c r="H74"/>
    </row>
    <row r="75" spans="1:18">
      <c r="B75"/>
      <c r="C75"/>
      <c r="D75"/>
      <c r="E75"/>
      <c r="F75"/>
      <c r="G75"/>
      <c r="H75"/>
    </row>
    <row r="76" spans="1:18">
      <c r="B76"/>
      <c r="C76"/>
      <c r="D76"/>
      <c r="E76"/>
      <c r="F76"/>
      <c r="G76"/>
      <c r="H76"/>
    </row>
    <row r="77" spans="1:18">
      <c r="B77"/>
      <c r="C77"/>
      <c r="D77"/>
      <c r="E77"/>
      <c r="F77"/>
      <c r="G77"/>
      <c r="H77"/>
    </row>
    <row r="78" spans="1:18">
      <c r="B78"/>
      <c r="C78"/>
      <c r="D78"/>
      <c r="E78"/>
      <c r="F78"/>
      <c r="G78"/>
      <c r="H78"/>
    </row>
    <row r="79" spans="1:18">
      <c r="B79"/>
      <c r="C79"/>
      <c r="D79"/>
      <c r="E79"/>
      <c r="F79"/>
      <c r="G79"/>
      <c r="H79"/>
    </row>
    <row r="80" spans="1:18">
      <c r="B80"/>
      <c r="C80"/>
      <c r="D80"/>
      <c r="E80"/>
      <c r="F80"/>
      <c r="G80"/>
      <c r="H80"/>
    </row>
    <row r="81" spans="2:8">
      <c r="B81"/>
      <c r="C81"/>
      <c r="D81"/>
      <c r="E81"/>
      <c r="F81"/>
      <c r="G81"/>
      <c r="H81"/>
    </row>
    <row r="82" spans="2:8">
      <c r="B82"/>
      <c r="C82"/>
      <c r="D82"/>
      <c r="E82"/>
      <c r="F82"/>
      <c r="G82"/>
      <c r="H82"/>
    </row>
    <row r="83" spans="2:8">
      <c r="B83"/>
      <c r="C83"/>
      <c r="D83"/>
      <c r="E83"/>
      <c r="F83"/>
      <c r="G83"/>
      <c r="H83"/>
    </row>
    <row r="84" spans="2:8">
      <c r="B84"/>
      <c r="C84"/>
      <c r="D84"/>
      <c r="E84"/>
      <c r="F84"/>
      <c r="G84"/>
      <c r="H84"/>
    </row>
    <row r="91" spans="2:8">
      <c r="G91" s="4"/>
      <c r="H91" s="4"/>
    </row>
  </sheetData>
  <sheetProtection password="C690" sheet="1" objects="1" scenarios="1" selectLockedCells="1"/>
  <mergeCells count="54">
    <mergeCell ref="B24:D24"/>
    <mergeCell ref="B32:D32"/>
    <mergeCell ref="B33:D33"/>
    <mergeCell ref="B34:D34"/>
    <mergeCell ref="B25:D25"/>
    <mergeCell ref="B26:D26"/>
    <mergeCell ref="B28:D28"/>
    <mergeCell ref="B29:D29"/>
    <mergeCell ref="B30:D30"/>
    <mergeCell ref="B31:D31"/>
    <mergeCell ref="B17:D17"/>
    <mergeCell ref="B19:D19"/>
    <mergeCell ref="B20:D20"/>
    <mergeCell ref="B21:D21"/>
    <mergeCell ref="B22:D22"/>
    <mergeCell ref="B23:D23"/>
    <mergeCell ref="B9:D9"/>
    <mergeCell ref="B11:D11"/>
    <mergeCell ref="B6:I6"/>
    <mergeCell ref="B7:H7"/>
    <mergeCell ref="B27:D27"/>
    <mergeCell ref="B12:D12"/>
    <mergeCell ref="B13:D13"/>
    <mergeCell ref="B14:D14"/>
    <mergeCell ref="B15:D15"/>
    <mergeCell ref="B16:D16"/>
    <mergeCell ref="K50:Q50"/>
    <mergeCell ref="K51:Q51"/>
    <mergeCell ref="K53:Q53"/>
    <mergeCell ref="B42:H68"/>
    <mergeCell ref="C2:D2"/>
    <mergeCell ref="C1:D1"/>
    <mergeCell ref="B5:H5"/>
    <mergeCell ref="C3:D3"/>
    <mergeCell ref="B18:D18"/>
    <mergeCell ref="B10:D10"/>
    <mergeCell ref="K43:Q43"/>
    <mergeCell ref="K44:Q44"/>
    <mergeCell ref="K45:Q45"/>
    <mergeCell ref="K46:Q46"/>
    <mergeCell ref="K47:Q47"/>
    <mergeCell ref="K49:Q49"/>
    <mergeCell ref="K54:Q54"/>
    <mergeCell ref="K55:Q55"/>
    <mergeCell ref="K56:Q56"/>
    <mergeCell ref="K57:Q57"/>
    <mergeCell ref="K58:Q58"/>
    <mergeCell ref="K59:Q59"/>
    <mergeCell ref="K60:Q60"/>
    <mergeCell ref="K61:Q61"/>
    <mergeCell ref="K62:Q62"/>
    <mergeCell ref="K63:Q63"/>
    <mergeCell ref="K64:Q64"/>
    <mergeCell ref="K65:Q65"/>
  </mergeCells>
  <phoneticPr fontId="0" type="noConversion"/>
  <printOptions horizontalCentered="1" gridLinesSet="0"/>
  <pageMargins left="0" right="0" top="0.75" bottom="0.75" header="0.5" footer="0.5"/>
  <pageSetup scale="105" orientation="portrait" r:id="rId1"/>
  <headerFooter alignWithMargins="0"/>
  <rowBreaks count="1" manualBreakCount="1">
    <brk id="35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28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26" width="12.7109375" customWidth="1"/>
  </cols>
  <sheetData>
    <row r="1" spans="1:8">
      <c r="A1" s="110" t="s">
        <v>100</v>
      </c>
      <c r="B1" s="110"/>
      <c r="C1" s="110"/>
      <c r="D1" s="6"/>
      <c r="E1" s="5"/>
      <c r="F1" s="5"/>
      <c r="G1" s="5"/>
    </row>
    <row r="2" spans="1:8">
      <c r="B2" s="5"/>
      <c r="C2" s="5"/>
      <c r="D2" s="5"/>
      <c r="E2" s="5"/>
      <c r="F2" s="5"/>
      <c r="G2" s="5"/>
    </row>
    <row r="3" spans="1:8">
      <c r="A3" s="95"/>
      <c r="B3" s="101" t="s">
        <v>97</v>
      </c>
      <c r="C3" s="101"/>
      <c r="D3" s="101"/>
      <c r="E3" s="101"/>
      <c r="F3" s="101"/>
      <c r="G3" s="101"/>
      <c r="H3" s="12"/>
    </row>
    <row r="4" spans="1:8">
      <c r="A4" s="95"/>
      <c r="B4" s="106" t="s">
        <v>2</v>
      </c>
      <c r="C4" s="106"/>
      <c r="D4" s="106"/>
      <c r="E4" s="106"/>
      <c r="F4" s="106"/>
      <c r="G4" s="106"/>
      <c r="H4" s="12"/>
    </row>
    <row r="5" spans="1:8">
      <c r="A5" s="95"/>
      <c r="B5" s="107" t="s">
        <v>3</v>
      </c>
      <c r="C5" s="107"/>
      <c r="D5" s="107"/>
      <c r="E5" s="107"/>
      <c r="F5" s="107"/>
      <c r="G5" s="107"/>
      <c r="H5" s="12"/>
    </row>
    <row r="6" spans="1:8">
      <c r="A6" s="95"/>
      <c r="B6" s="11"/>
      <c r="C6" s="11"/>
      <c r="D6" s="11"/>
      <c r="E6" s="11"/>
      <c r="F6" s="11"/>
      <c r="G6" s="11"/>
      <c r="H6" s="12"/>
    </row>
    <row r="7" spans="1:8">
      <c r="A7" s="95"/>
      <c r="B7" s="105" t="s">
        <v>55</v>
      </c>
      <c r="C7" s="105"/>
      <c r="D7" s="105"/>
      <c r="E7" s="32">
        <v>20000</v>
      </c>
      <c r="F7" s="32"/>
      <c r="G7" s="32"/>
      <c r="H7" s="12"/>
    </row>
    <row r="8" spans="1:8">
      <c r="A8" s="95"/>
      <c r="B8" s="105" t="s">
        <v>56</v>
      </c>
      <c r="C8" s="105"/>
      <c r="D8" s="105"/>
      <c r="E8" s="32">
        <v>80000</v>
      </c>
      <c r="F8" s="32"/>
      <c r="G8" s="32"/>
      <c r="H8" s="12"/>
    </row>
    <row r="9" spans="1:8">
      <c r="A9" s="95"/>
      <c r="B9" s="105" t="s">
        <v>14</v>
      </c>
      <c r="C9" s="105"/>
      <c r="D9" s="105"/>
      <c r="E9" s="32">
        <v>50000</v>
      </c>
      <c r="F9" s="32"/>
      <c r="G9" s="32"/>
      <c r="H9" s="12"/>
    </row>
    <row r="10" spans="1:8">
      <c r="A10" s="95"/>
      <c r="B10" s="105"/>
      <c r="C10" s="105"/>
      <c r="D10" s="105"/>
      <c r="E10" s="11"/>
      <c r="F10" s="13"/>
      <c r="G10" s="13"/>
      <c r="H10" s="12"/>
    </row>
    <row r="11" spans="1:8">
      <c r="A11" s="95"/>
      <c r="B11" s="105" t="s">
        <v>5</v>
      </c>
      <c r="C11" s="105"/>
      <c r="D11" s="105"/>
      <c r="E11" s="9"/>
      <c r="F11" s="14"/>
      <c r="G11" s="13"/>
      <c r="H11" s="12"/>
    </row>
    <row r="12" spans="1:8">
      <c r="A12" s="95"/>
      <c r="B12" s="105" t="s">
        <v>6</v>
      </c>
      <c r="C12" s="105"/>
      <c r="D12" s="105"/>
      <c r="E12" s="15">
        <v>0.3</v>
      </c>
      <c r="F12" s="15"/>
      <c r="G12" s="13"/>
      <c r="H12" s="12"/>
    </row>
    <row r="13" spans="1:8">
      <c r="A13" s="95"/>
      <c r="B13" s="9"/>
      <c r="C13" s="9"/>
      <c r="D13" s="14"/>
      <c r="E13" s="14"/>
      <c r="F13" s="14"/>
      <c r="G13" s="13"/>
      <c r="H13" s="12"/>
    </row>
    <row r="14" spans="1:8">
      <c r="A14" s="95"/>
      <c r="B14" s="9"/>
      <c r="C14" s="9"/>
      <c r="D14" s="14"/>
      <c r="E14" s="14"/>
      <c r="F14" s="14"/>
      <c r="G14" s="13"/>
      <c r="H14" s="12"/>
    </row>
    <row r="15" spans="1:8">
      <c r="A15" s="95"/>
      <c r="B15" s="101" t="s">
        <v>97</v>
      </c>
      <c r="C15" s="101"/>
      <c r="D15" s="101"/>
      <c r="E15" s="101"/>
      <c r="F15" s="101"/>
      <c r="G15" s="101"/>
      <c r="H15" s="12"/>
    </row>
    <row r="16" spans="1:8">
      <c r="A16" s="95"/>
      <c r="B16" s="106" t="s">
        <v>12</v>
      </c>
      <c r="C16" s="106"/>
      <c r="D16" s="106"/>
      <c r="E16" s="106"/>
      <c r="F16" s="106"/>
      <c r="G16" s="106"/>
      <c r="H16" s="12"/>
    </row>
    <row r="17" spans="1:8">
      <c r="A17" s="95"/>
      <c r="B17" s="10"/>
      <c r="C17" s="10"/>
      <c r="D17" s="14"/>
      <c r="E17" s="14"/>
      <c r="F17" s="14"/>
      <c r="G17" s="13"/>
      <c r="H17" s="12"/>
    </row>
    <row r="18" spans="1:8">
      <c r="A18" s="95"/>
      <c r="B18" s="9"/>
      <c r="C18" s="9"/>
      <c r="D18" s="45" t="s">
        <v>7</v>
      </c>
      <c r="E18" s="45" t="s">
        <v>8</v>
      </c>
      <c r="F18" s="45" t="s">
        <v>9</v>
      </c>
      <c r="G18" s="46" t="s">
        <v>13</v>
      </c>
      <c r="H18" s="12"/>
    </row>
    <row r="19" spans="1:8">
      <c r="A19" s="95"/>
      <c r="B19" s="105" t="s">
        <v>55</v>
      </c>
      <c r="C19" s="105"/>
      <c r="D19" s="30">
        <v>15000</v>
      </c>
      <c r="E19" s="30">
        <v>25000</v>
      </c>
      <c r="F19" s="30">
        <v>32000</v>
      </c>
      <c r="G19" s="31">
        <v>35000</v>
      </c>
      <c r="H19" s="12"/>
    </row>
    <row r="20" spans="1:8">
      <c r="A20" s="95"/>
      <c r="B20" s="105" t="s">
        <v>56</v>
      </c>
      <c r="C20" s="105"/>
      <c r="D20" s="30">
        <v>70000</v>
      </c>
      <c r="E20" s="30">
        <v>90000</v>
      </c>
      <c r="F20" s="30">
        <v>95000</v>
      </c>
      <c r="G20" s="31">
        <v>90000</v>
      </c>
      <c r="H20" s="12"/>
    </row>
    <row r="21" spans="1:8">
      <c r="A21" s="95"/>
      <c r="B21" s="105" t="s">
        <v>14</v>
      </c>
      <c r="C21" s="105"/>
      <c r="D21" s="30">
        <v>40000</v>
      </c>
      <c r="E21" s="30">
        <v>38000</v>
      </c>
      <c r="F21" s="30">
        <v>37000</v>
      </c>
      <c r="G21" s="31">
        <v>25000</v>
      </c>
      <c r="H21" s="12"/>
    </row>
    <row r="22" spans="1:8">
      <c r="A22" s="95"/>
      <c r="B22" s="108"/>
      <c r="C22" s="108"/>
      <c r="D22" s="14"/>
      <c r="E22" s="14"/>
      <c r="F22" s="14"/>
      <c r="G22" s="13"/>
      <c r="H22" s="12"/>
    </row>
    <row r="23" spans="1:8">
      <c r="A23" s="95"/>
      <c r="B23" s="109" t="s">
        <v>57</v>
      </c>
      <c r="C23" s="109"/>
      <c r="D23" s="109"/>
      <c r="E23" s="9"/>
      <c r="F23" s="9"/>
      <c r="G23" s="13"/>
      <c r="H23" s="12"/>
    </row>
    <row r="24" spans="1:8">
      <c r="A24" s="95"/>
      <c r="B24" s="108" t="s">
        <v>58</v>
      </c>
      <c r="C24" s="108"/>
      <c r="D24" s="108"/>
      <c r="E24" s="16"/>
      <c r="F24" s="17"/>
      <c r="G24" s="11"/>
      <c r="H24" s="12"/>
    </row>
    <row r="25" spans="1:8">
      <c r="A25" s="95"/>
      <c r="B25" s="108" t="s">
        <v>59</v>
      </c>
      <c r="C25" s="108"/>
      <c r="D25" s="108"/>
      <c r="E25" s="39">
        <v>2500</v>
      </c>
      <c r="F25" s="9"/>
      <c r="G25" s="11"/>
      <c r="H25" s="12"/>
    </row>
    <row r="26" spans="1:8">
      <c r="A26" s="95"/>
      <c r="B26" s="105" t="s">
        <v>60</v>
      </c>
      <c r="C26" s="105"/>
      <c r="D26" s="105"/>
      <c r="E26" s="47">
        <v>17000</v>
      </c>
      <c r="F26" s="9"/>
      <c r="G26" s="11"/>
      <c r="H26" s="12"/>
    </row>
    <row r="27" spans="1:8">
      <c r="A27" s="95"/>
      <c r="B27" s="105" t="s">
        <v>61</v>
      </c>
      <c r="C27" s="105"/>
      <c r="D27" s="105"/>
      <c r="E27" s="32">
        <v>1400</v>
      </c>
      <c r="F27" s="9"/>
      <c r="G27" s="11"/>
      <c r="H27" s="12"/>
    </row>
    <row r="28" spans="1:8">
      <c r="A28" s="95"/>
      <c r="B28" s="12"/>
      <c r="C28" s="12"/>
      <c r="D28" s="12"/>
      <c r="E28" s="12"/>
      <c r="F28" s="12"/>
      <c r="G28" s="12"/>
      <c r="H28" s="12"/>
    </row>
  </sheetData>
  <sheetProtection password="C690" sheet="1" objects="1" scenarios="1" selectLockedCells="1" selectUnlockedCells="1"/>
  <mergeCells count="21">
    <mergeCell ref="B27:D27"/>
    <mergeCell ref="B26:D26"/>
    <mergeCell ref="B25:D25"/>
    <mergeCell ref="B24:D24"/>
    <mergeCell ref="B23:D23"/>
    <mergeCell ref="A1:C1"/>
    <mergeCell ref="B22:C22"/>
    <mergeCell ref="B21:C21"/>
    <mergeCell ref="B20:C20"/>
    <mergeCell ref="B3:G3"/>
    <mergeCell ref="B19:C19"/>
    <mergeCell ref="B16:G16"/>
    <mergeCell ref="B15:G15"/>
    <mergeCell ref="B5:G5"/>
    <mergeCell ref="B4:G4"/>
    <mergeCell ref="B12:D12"/>
    <mergeCell ref="B7:D7"/>
    <mergeCell ref="B8:D8"/>
    <mergeCell ref="B9:D9"/>
    <mergeCell ref="B10:D10"/>
    <mergeCell ref="B11:D11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75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3" customWidth="1"/>
    <col min="2" max="8" width="12.7109375" style="3" customWidth="1"/>
    <col min="9" max="9" width="2.7109375" style="3" customWidth="1"/>
    <col min="10" max="30" width="12.7109375" style="3" customWidth="1"/>
    <col min="31" max="16384" width="9.140625" style="3"/>
  </cols>
  <sheetData>
    <row r="1" spans="1:9">
      <c r="B1" s="1" t="s">
        <v>0</v>
      </c>
      <c r="C1" s="100"/>
      <c r="D1" s="100"/>
    </row>
    <row r="2" spans="1:9">
      <c r="B2" s="1" t="s">
        <v>1</v>
      </c>
      <c r="C2" s="100"/>
      <c r="D2" s="100"/>
    </row>
    <row r="3" spans="1:9">
      <c r="B3" s="2"/>
      <c r="C3" s="102" t="s">
        <v>101</v>
      </c>
      <c r="D3" s="102"/>
    </row>
    <row r="5" spans="1:9">
      <c r="A5" s="95"/>
      <c r="B5" s="106" t="s">
        <v>98</v>
      </c>
      <c r="C5" s="106"/>
      <c r="D5" s="106"/>
      <c r="E5" s="106"/>
      <c r="F5" s="106"/>
      <c r="G5" s="106"/>
      <c r="H5" s="106"/>
      <c r="I5" s="16"/>
    </row>
    <row r="6" spans="1:9">
      <c r="A6" s="95"/>
      <c r="B6" s="111" t="s">
        <v>95</v>
      </c>
      <c r="C6" s="111"/>
      <c r="D6" s="111"/>
      <c r="E6" s="111"/>
      <c r="F6" s="111"/>
      <c r="G6" s="111"/>
      <c r="H6" s="111"/>
      <c r="I6" s="16"/>
    </row>
    <row r="7" spans="1:9">
      <c r="A7" s="95"/>
      <c r="B7" s="111" t="s">
        <v>21</v>
      </c>
      <c r="C7" s="111"/>
      <c r="D7" s="111"/>
      <c r="E7" s="111"/>
      <c r="F7" s="111"/>
      <c r="G7" s="111"/>
      <c r="H7" s="111"/>
      <c r="I7" s="16"/>
    </row>
    <row r="8" spans="1:9">
      <c r="A8" s="95"/>
      <c r="B8" s="11"/>
      <c r="C8" s="11"/>
      <c r="D8" s="11"/>
      <c r="E8" s="11"/>
      <c r="F8" s="11"/>
      <c r="G8" s="11"/>
      <c r="H8" s="11"/>
      <c r="I8" s="16"/>
    </row>
    <row r="9" spans="1:9">
      <c r="A9" s="95"/>
      <c r="B9" s="11"/>
      <c r="C9" s="11"/>
      <c r="D9" s="11"/>
      <c r="E9" s="36" t="s">
        <v>16</v>
      </c>
      <c r="F9" s="36" t="s">
        <v>17</v>
      </c>
      <c r="G9" s="36" t="s">
        <v>18</v>
      </c>
      <c r="H9" s="11"/>
      <c r="I9" s="16"/>
    </row>
    <row r="10" spans="1:9">
      <c r="A10" s="95"/>
      <c r="B10" s="108" t="s">
        <v>22</v>
      </c>
      <c r="C10" s="108"/>
      <c r="D10" s="108"/>
      <c r="E10" s="92"/>
      <c r="F10" s="93"/>
      <c r="G10" s="92"/>
      <c r="H10" s="11"/>
      <c r="I10" s="16"/>
    </row>
    <row r="11" spans="1:9">
      <c r="A11" s="95"/>
      <c r="B11" s="108" t="s">
        <v>23</v>
      </c>
      <c r="C11" s="108"/>
      <c r="D11" s="108"/>
      <c r="E11" s="60"/>
      <c r="F11" s="60"/>
      <c r="G11" s="60"/>
      <c r="H11" s="9"/>
      <c r="I11" s="16"/>
    </row>
    <row r="12" spans="1:9">
      <c r="A12" s="95"/>
      <c r="B12" s="108" t="s">
        <v>80</v>
      </c>
      <c r="C12" s="108"/>
      <c r="D12" s="108"/>
      <c r="E12" s="90"/>
      <c r="F12" s="91"/>
      <c r="G12" s="90"/>
      <c r="H12" s="9"/>
      <c r="I12" s="16"/>
    </row>
    <row r="13" spans="1:9">
      <c r="A13" s="95"/>
      <c r="B13" s="108" t="s">
        <v>81</v>
      </c>
      <c r="C13" s="108"/>
      <c r="D13" s="108"/>
      <c r="E13" s="70"/>
      <c r="F13" s="69"/>
      <c r="G13" s="70"/>
      <c r="H13" s="23"/>
      <c r="I13" s="16"/>
    </row>
    <row r="14" spans="1:9">
      <c r="A14" s="95"/>
      <c r="B14" s="108" t="s">
        <v>27</v>
      </c>
      <c r="C14" s="108"/>
      <c r="D14" s="108"/>
      <c r="E14" s="87"/>
      <c r="F14" s="88"/>
      <c r="G14" s="87"/>
      <c r="H14" s="23"/>
      <c r="I14" s="16"/>
    </row>
    <row r="15" spans="1:9">
      <c r="A15" s="95"/>
      <c r="B15" s="108" t="s">
        <v>29</v>
      </c>
      <c r="C15" s="108"/>
      <c r="D15" s="108"/>
      <c r="E15" s="60"/>
      <c r="F15" s="60"/>
      <c r="G15" s="60"/>
      <c r="H15" s="23"/>
      <c r="I15" s="16"/>
    </row>
    <row r="16" spans="1:9">
      <c r="A16" s="95"/>
      <c r="B16" s="108" t="s">
        <v>31</v>
      </c>
      <c r="C16" s="108"/>
      <c r="D16" s="108"/>
      <c r="E16" s="81"/>
      <c r="F16" s="82"/>
      <c r="G16" s="81"/>
      <c r="H16" s="23"/>
      <c r="I16" s="16"/>
    </row>
    <row r="17" spans="1:9">
      <c r="A17" s="95"/>
      <c r="B17" s="108" t="s">
        <v>33</v>
      </c>
      <c r="C17" s="108"/>
      <c r="D17" s="108"/>
      <c r="E17" s="83"/>
      <c r="F17" s="84"/>
      <c r="G17" s="83"/>
      <c r="H17" s="23"/>
      <c r="I17" s="16"/>
    </row>
    <row r="18" spans="1:9">
      <c r="A18" s="95"/>
      <c r="B18" s="108" t="s">
        <v>35</v>
      </c>
      <c r="C18" s="108"/>
      <c r="D18" s="108"/>
      <c r="E18" s="83"/>
      <c r="F18" s="84"/>
      <c r="G18" s="83"/>
      <c r="H18" s="23"/>
      <c r="I18" s="16"/>
    </row>
    <row r="19" spans="1:9">
      <c r="A19" s="95"/>
      <c r="B19" s="108" t="s">
        <v>37</v>
      </c>
      <c r="C19" s="108"/>
      <c r="D19" s="108"/>
      <c r="E19" s="83"/>
      <c r="F19" s="84"/>
      <c r="G19" s="83"/>
      <c r="H19" s="23"/>
      <c r="I19" s="16"/>
    </row>
    <row r="20" spans="1:9">
      <c r="A20" s="95"/>
      <c r="B20" s="108" t="s">
        <v>96</v>
      </c>
      <c r="C20" s="108"/>
      <c r="D20" s="108"/>
      <c r="E20" s="83"/>
      <c r="F20" s="84"/>
      <c r="G20" s="83"/>
      <c r="H20" s="23"/>
      <c r="I20" s="16"/>
    </row>
    <row r="21" spans="1:9">
      <c r="A21" s="95"/>
      <c r="B21" s="108" t="s">
        <v>40</v>
      </c>
      <c r="C21" s="108"/>
      <c r="D21" s="108"/>
      <c r="E21" s="85"/>
      <c r="F21" s="86"/>
      <c r="G21" s="85"/>
      <c r="H21" s="23"/>
      <c r="I21" s="16"/>
    </row>
    <row r="22" spans="1:9">
      <c r="A22" s="95"/>
      <c r="B22" s="108" t="s">
        <v>92</v>
      </c>
      <c r="C22" s="108"/>
      <c r="D22" s="108"/>
      <c r="E22" s="87"/>
      <c r="F22" s="88"/>
      <c r="G22" s="87"/>
      <c r="H22" s="23"/>
      <c r="I22" s="16"/>
    </row>
    <row r="23" spans="1:9" ht="13.5" thickBot="1">
      <c r="A23" s="95"/>
      <c r="B23" s="108" t="s">
        <v>41</v>
      </c>
      <c r="C23" s="108"/>
      <c r="D23" s="108"/>
      <c r="E23" s="72"/>
      <c r="F23" s="89"/>
      <c r="G23" s="72"/>
      <c r="H23" s="23"/>
      <c r="I23" s="16"/>
    </row>
    <row r="24" spans="1:9" ht="13.5" thickTop="1">
      <c r="A24" s="95"/>
      <c r="B24" s="16"/>
      <c r="C24" s="16"/>
      <c r="D24" s="16"/>
      <c r="E24" s="24" t="str">
        <f>IF(E23="","",IF(E23=99250,"Correct!","Try again!"))</f>
        <v/>
      </c>
      <c r="F24" s="24" t="str">
        <f>IF(F23="","",IF(F23=69500,"Correct!","Try again!"))</f>
        <v/>
      </c>
      <c r="G24" s="24" t="str">
        <f>IF(G23="","",IF(G23=22600,"Correct!","Try again!"))</f>
        <v/>
      </c>
      <c r="H24" s="16"/>
      <c r="I24" s="16"/>
    </row>
    <row r="25" spans="1:9">
      <c r="B25" s="7"/>
      <c r="C25" s="7"/>
      <c r="D25" s="7"/>
      <c r="E25" s="8"/>
      <c r="F25" s="8"/>
      <c r="G25" s="8"/>
      <c r="H25" s="7"/>
    </row>
    <row r="26" spans="1:9">
      <c r="A26" s="95"/>
      <c r="B26" s="109" t="s">
        <v>44</v>
      </c>
      <c r="C26" s="109"/>
      <c r="D26" s="109"/>
      <c r="E26" s="23"/>
      <c r="F26" s="23"/>
      <c r="G26" s="23"/>
      <c r="H26" s="23"/>
      <c r="I26" s="16"/>
    </row>
    <row r="27" spans="1:9">
      <c r="A27" s="95"/>
      <c r="B27" s="112" t="s">
        <v>84</v>
      </c>
      <c r="C27" s="112"/>
      <c r="D27" s="112"/>
      <c r="E27" s="37" t="s">
        <v>82</v>
      </c>
      <c r="F27" s="36" t="s">
        <v>16</v>
      </c>
      <c r="G27" s="36" t="s">
        <v>17</v>
      </c>
      <c r="H27" s="36" t="s">
        <v>18</v>
      </c>
      <c r="I27" s="16"/>
    </row>
    <row r="28" spans="1:9">
      <c r="A28" s="95"/>
      <c r="B28" s="108" t="s">
        <v>83</v>
      </c>
      <c r="C28" s="108"/>
      <c r="D28" s="108"/>
      <c r="E28" s="75"/>
      <c r="F28" s="76"/>
      <c r="G28" s="75"/>
      <c r="H28" s="77"/>
      <c r="I28" s="16"/>
    </row>
    <row r="29" spans="1:9">
      <c r="A29" s="95"/>
      <c r="B29" s="108" t="s">
        <v>49</v>
      </c>
      <c r="C29" s="108"/>
      <c r="D29" s="108"/>
      <c r="E29" s="78"/>
      <c r="F29" s="65"/>
      <c r="G29" s="66"/>
      <c r="H29" s="67"/>
      <c r="I29" s="16"/>
    </row>
    <row r="30" spans="1:9">
      <c r="A30" s="95"/>
      <c r="B30" s="108" t="s">
        <v>50</v>
      </c>
      <c r="C30" s="108"/>
      <c r="D30" s="108"/>
      <c r="E30" s="79"/>
      <c r="F30" s="65"/>
      <c r="G30" s="66"/>
      <c r="H30" s="67"/>
      <c r="I30" s="16"/>
    </row>
    <row r="31" spans="1:9">
      <c r="A31" s="95"/>
      <c r="B31" s="108" t="s">
        <v>51</v>
      </c>
      <c r="C31" s="108"/>
      <c r="D31" s="108"/>
      <c r="E31" s="80"/>
      <c r="F31" s="69"/>
      <c r="G31" s="70"/>
      <c r="H31" s="71"/>
      <c r="I31" s="16"/>
    </row>
    <row r="32" spans="1:9" ht="13.5" thickBot="1">
      <c r="A32" s="95"/>
      <c r="B32" s="108" t="s">
        <v>52</v>
      </c>
      <c r="C32" s="108"/>
      <c r="D32" s="108"/>
      <c r="E32" s="72"/>
      <c r="F32" s="73"/>
      <c r="G32" s="72"/>
      <c r="H32" s="74"/>
      <c r="I32" s="16"/>
    </row>
    <row r="33" spans="1:9" ht="13.5" thickTop="1">
      <c r="A33" s="95"/>
      <c r="B33" s="108"/>
      <c r="C33" s="108"/>
      <c r="D33" s="108"/>
      <c r="E33" s="24" t="str">
        <f>IF(E32="","",IF(E32=53750,"Correct!","Try again!"))</f>
        <v/>
      </c>
      <c r="F33" s="24" t="str">
        <f>IF(F32="","",IF(F32=159250,"Correct!","Try again!"))</f>
        <v/>
      </c>
      <c r="G33" s="24" t="str">
        <f>IF(G32="","",IF(G32=249250,"Correct!","Try again!"))</f>
        <v/>
      </c>
      <c r="H33" s="24" t="str">
        <f>IF(H32="","",IF(H32=338100,"Correct!","Try again!"))</f>
        <v/>
      </c>
      <c r="I33" s="16"/>
    </row>
    <row r="34" spans="1:9">
      <c r="A34" s="95"/>
      <c r="B34" s="108"/>
      <c r="C34" s="108"/>
      <c r="D34" s="108"/>
      <c r="E34" s="24"/>
      <c r="F34" s="24"/>
      <c r="G34" s="24"/>
      <c r="H34" s="24"/>
      <c r="I34" s="16"/>
    </row>
    <row r="35" spans="1:9">
      <c r="A35" s="95"/>
      <c r="B35" s="112" t="s">
        <v>85</v>
      </c>
      <c r="C35" s="112"/>
      <c r="D35" s="112"/>
      <c r="E35" s="37" t="s">
        <v>82</v>
      </c>
      <c r="F35" s="36" t="s">
        <v>16</v>
      </c>
      <c r="G35" s="36" t="s">
        <v>17</v>
      </c>
      <c r="H35" s="36" t="s">
        <v>18</v>
      </c>
      <c r="I35" s="16"/>
    </row>
    <row r="36" spans="1:9">
      <c r="A36" s="95"/>
      <c r="B36" s="108" t="s">
        <v>86</v>
      </c>
      <c r="C36" s="108"/>
      <c r="D36" s="108"/>
      <c r="E36" s="61"/>
      <c r="F36" s="62"/>
      <c r="G36" s="61"/>
      <c r="H36" s="63"/>
      <c r="I36" s="16"/>
    </row>
    <row r="37" spans="1:9">
      <c r="A37" s="95"/>
      <c r="B37" s="108" t="s">
        <v>53</v>
      </c>
      <c r="C37" s="108"/>
      <c r="D37" s="108"/>
      <c r="E37" s="64"/>
      <c r="F37" s="65"/>
      <c r="G37" s="66"/>
      <c r="H37" s="67"/>
      <c r="I37" s="16"/>
    </row>
    <row r="38" spans="1:9">
      <c r="A38" s="95"/>
      <c r="B38" s="108" t="s">
        <v>54</v>
      </c>
      <c r="C38" s="108"/>
      <c r="D38" s="108"/>
      <c r="E38" s="64"/>
      <c r="F38" s="65"/>
      <c r="G38" s="66"/>
      <c r="H38" s="67"/>
      <c r="I38" s="16"/>
    </row>
    <row r="39" spans="1:9">
      <c r="A39" s="95"/>
      <c r="B39" s="108" t="s">
        <v>87</v>
      </c>
      <c r="C39" s="108"/>
      <c r="D39" s="108"/>
      <c r="E39" s="68"/>
      <c r="F39" s="69"/>
      <c r="G39" s="70"/>
      <c r="H39" s="71"/>
      <c r="I39" s="16"/>
    </row>
    <row r="40" spans="1:9" ht="13.5" thickBot="1">
      <c r="A40" s="95"/>
      <c r="B40" s="108" t="s">
        <v>52</v>
      </c>
      <c r="C40" s="108"/>
      <c r="D40" s="108"/>
      <c r="E40" s="72"/>
      <c r="F40" s="73"/>
      <c r="G40" s="72"/>
      <c r="H40" s="74"/>
      <c r="I40" s="16"/>
    </row>
    <row r="41" spans="1:9" ht="13.5" thickTop="1">
      <c r="A41" s="95"/>
      <c r="B41" s="16"/>
      <c r="C41" s="16"/>
      <c r="D41" s="16"/>
      <c r="E41" s="24" t="str">
        <f>IF(E40="","",IF(E40=0,"Correct!","Try again!"))</f>
        <v/>
      </c>
      <c r="F41" s="24" t="str">
        <f>IF(F40="","",IF(F40=100000,"Correct!","Try again!"))</f>
        <v/>
      </c>
      <c r="G41" s="24" t="str">
        <f>IF(G40="","",IF(G40=217000,"Correct!","Try again!"))</f>
        <v/>
      </c>
      <c r="H41" s="24" t="str">
        <f>IF(H40="","",IF(H40=228000,"Correct!","Try again!"))</f>
        <v/>
      </c>
      <c r="I41" s="16"/>
    </row>
    <row r="42" spans="1:9">
      <c r="F42"/>
      <c r="G42"/>
      <c r="H42"/>
    </row>
    <row r="43" spans="1:9">
      <c r="B43"/>
      <c r="C43"/>
      <c r="D43"/>
      <c r="E43"/>
      <c r="F43"/>
      <c r="G43"/>
      <c r="H43"/>
    </row>
    <row r="44" spans="1:9">
      <c r="B44"/>
      <c r="C44"/>
      <c r="D44"/>
      <c r="E44"/>
      <c r="F44"/>
      <c r="G44"/>
      <c r="H44"/>
    </row>
    <row r="45" spans="1:9">
      <c r="B45"/>
      <c r="C45"/>
      <c r="D45"/>
      <c r="E45"/>
      <c r="F45"/>
      <c r="G45"/>
      <c r="H45"/>
    </row>
    <row r="46" spans="1:9">
      <c r="B46"/>
      <c r="C46"/>
      <c r="D46"/>
      <c r="E46"/>
      <c r="F46"/>
      <c r="G46"/>
      <c r="H46"/>
    </row>
    <row r="47" spans="1:9">
      <c r="B47"/>
      <c r="C47"/>
      <c r="D47"/>
      <c r="E47"/>
      <c r="F47"/>
      <c r="G47"/>
      <c r="H47"/>
    </row>
    <row r="48" spans="1:9">
      <c r="B48"/>
      <c r="C48"/>
      <c r="D48"/>
      <c r="E48"/>
      <c r="F48"/>
      <c r="G48"/>
      <c r="H48"/>
    </row>
    <row r="49" spans="2:8">
      <c r="B49"/>
      <c r="C49"/>
      <c r="D49"/>
      <c r="E49"/>
      <c r="F49"/>
      <c r="G49"/>
      <c r="H49"/>
    </row>
    <row r="50" spans="2:8">
      <c r="B50"/>
      <c r="C50"/>
      <c r="D50"/>
      <c r="E50"/>
      <c r="F50"/>
      <c r="G50"/>
      <c r="H50"/>
    </row>
    <row r="51" spans="2:8">
      <c r="B51"/>
      <c r="C51"/>
      <c r="D51"/>
      <c r="E51"/>
      <c r="F51"/>
      <c r="G51"/>
      <c r="H51"/>
    </row>
    <row r="52" spans="2:8">
      <c r="B52"/>
      <c r="C52"/>
      <c r="D52"/>
      <c r="E52"/>
      <c r="F52"/>
      <c r="G52"/>
      <c r="H52"/>
    </row>
    <row r="53" spans="2:8">
      <c r="B53"/>
      <c r="C53"/>
      <c r="D53"/>
      <c r="E53"/>
      <c r="F53"/>
      <c r="G53"/>
      <c r="H53"/>
    </row>
    <row r="54" spans="2:8">
      <c r="B54"/>
      <c r="C54"/>
      <c r="D54"/>
      <c r="E54"/>
      <c r="F54"/>
      <c r="G54"/>
      <c r="H54"/>
    </row>
    <row r="55" spans="2:8">
      <c r="B55"/>
      <c r="C55"/>
      <c r="D55"/>
      <c r="E55"/>
      <c r="F55"/>
      <c r="G55"/>
      <c r="H55"/>
    </row>
    <row r="56" spans="2:8">
      <c r="B56"/>
      <c r="C56"/>
      <c r="D56"/>
      <c r="E56"/>
      <c r="F56"/>
      <c r="G56"/>
      <c r="H56"/>
    </row>
    <row r="57" spans="2:8">
      <c r="B57"/>
      <c r="C57"/>
      <c r="D57"/>
      <c r="E57"/>
      <c r="F57"/>
      <c r="G57"/>
      <c r="H57"/>
    </row>
    <row r="58" spans="2:8">
      <c r="B58"/>
      <c r="C58"/>
      <c r="D58"/>
      <c r="E58"/>
      <c r="F58"/>
      <c r="G58"/>
      <c r="H58"/>
    </row>
    <row r="59" spans="2:8">
      <c r="B59"/>
      <c r="C59"/>
      <c r="D59"/>
      <c r="E59"/>
      <c r="F59"/>
      <c r="G59"/>
      <c r="H59"/>
    </row>
    <row r="60" spans="2:8">
      <c r="B60"/>
      <c r="C60"/>
      <c r="D60"/>
      <c r="E60"/>
      <c r="F60"/>
      <c r="G60"/>
      <c r="H60"/>
    </row>
    <row r="61" spans="2:8">
      <c r="B61"/>
      <c r="C61"/>
      <c r="D61"/>
      <c r="E61"/>
      <c r="F61"/>
      <c r="G61"/>
      <c r="H61"/>
    </row>
    <row r="62" spans="2:8">
      <c r="B62"/>
      <c r="C62"/>
      <c r="D62"/>
      <c r="E62"/>
      <c r="F62"/>
      <c r="G62"/>
      <c r="H62"/>
    </row>
    <row r="63" spans="2:8">
      <c r="B63"/>
      <c r="C63"/>
      <c r="D63"/>
      <c r="E63"/>
      <c r="F63"/>
      <c r="G63"/>
      <c r="H63"/>
    </row>
    <row r="64" spans="2:8">
      <c r="B64"/>
      <c r="C64"/>
      <c r="D64"/>
      <c r="E64"/>
      <c r="F64"/>
      <c r="G64"/>
      <c r="H64"/>
    </row>
    <row r="65" spans="2:8">
      <c r="B65"/>
      <c r="C65"/>
      <c r="D65"/>
      <c r="E65"/>
      <c r="F65"/>
      <c r="G65"/>
      <c r="H65"/>
    </row>
    <row r="66" spans="2:8">
      <c r="B66"/>
      <c r="C66"/>
      <c r="D66"/>
      <c r="E66"/>
      <c r="F66"/>
      <c r="G66"/>
      <c r="H66"/>
    </row>
    <row r="67" spans="2:8">
      <c r="B67"/>
      <c r="C67"/>
      <c r="D67"/>
      <c r="E67"/>
      <c r="F67"/>
      <c r="G67"/>
      <c r="H67"/>
    </row>
    <row r="68" spans="2:8">
      <c r="B68"/>
      <c r="C68"/>
      <c r="D68"/>
      <c r="E68"/>
      <c r="F68"/>
      <c r="G68"/>
      <c r="H68"/>
    </row>
    <row r="75" spans="2:8">
      <c r="G75" s="4"/>
      <c r="H75" s="4"/>
    </row>
  </sheetData>
  <sheetProtection password="C690" sheet="1" objects="1" scenarios="1" selectLockedCells="1"/>
  <mergeCells count="35">
    <mergeCell ref="B39:D39"/>
    <mergeCell ref="B40:D40"/>
    <mergeCell ref="B27:D27"/>
    <mergeCell ref="B26:D26"/>
    <mergeCell ref="B35:D35"/>
    <mergeCell ref="B32:D32"/>
    <mergeCell ref="B33:D33"/>
    <mergeCell ref="B34:D34"/>
    <mergeCell ref="B36:D36"/>
    <mergeCell ref="B37:D37"/>
    <mergeCell ref="B38:D38"/>
    <mergeCell ref="B22:D22"/>
    <mergeCell ref="B23:D23"/>
    <mergeCell ref="B28:D28"/>
    <mergeCell ref="B29:D29"/>
    <mergeCell ref="B30:D30"/>
    <mergeCell ref="B31:D31"/>
    <mergeCell ref="B16:D16"/>
    <mergeCell ref="B17:D17"/>
    <mergeCell ref="B18:D18"/>
    <mergeCell ref="B19:D19"/>
    <mergeCell ref="B20:D20"/>
    <mergeCell ref="B21:D21"/>
    <mergeCell ref="B10:D10"/>
    <mergeCell ref="B11:D11"/>
    <mergeCell ref="B12:D12"/>
    <mergeCell ref="B13:D13"/>
    <mergeCell ref="B14:D14"/>
    <mergeCell ref="B15:D15"/>
    <mergeCell ref="C3:D3"/>
    <mergeCell ref="C2:D2"/>
    <mergeCell ref="C1:D1"/>
    <mergeCell ref="B7:H7"/>
    <mergeCell ref="B6:H6"/>
    <mergeCell ref="B5:H5"/>
  </mergeCells>
  <phoneticPr fontId="0" type="noConversion"/>
  <printOptions horizontalCentered="1" gridLinesSet="0"/>
  <pageMargins left="0" right="0" top="0.75" bottom="0.75" header="0.5" footer="0.5"/>
  <pageSetup scale="105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48"/>
  <sheetViews>
    <sheetView showGridLines="0" workbookViewId="0">
      <selection sqref="A1:C1"/>
    </sheetView>
  </sheetViews>
  <sheetFormatPr defaultRowHeight="12.75"/>
  <cols>
    <col min="1" max="1" width="2.7109375" customWidth="1"/>
    <col min="2" max="8" width="12.7109375" customWidth="1"/>
    <col min="9" max="9" width="2.7109375" customWidth="1"/>
    <col min="10" max="32" width="12.7109375" customWidth="1"/>
  </cols>
  <sheetData>
    <row r="1" spans="1:9">
      <c r="A1" s="114" t="s">
        <v>102</v>
      </c>
      <c r="B1" s="114"/>
      <c r="C1" s="114"/>
      <c r="D1" s="21"/>
      <c r="E1" s="21"/>
      <c r="F1" s="21"/>
      <c r="G1" s="22"/>
      <c r="H1" s="22"/>
    </row>
    <row r="2" spans="1:9">
      <c r="B2" s="22"/>
      <c r="C2" s="22"/>
      <c r="D2" s="22"/>
      <c r="E2" s="22"/>
      <c r="F2" s="22"/>
      <c r="G2" s="22"/>
      <c r="H2" s="22"/>
    </row>
    <row r="3" spans="1:9">
      <c r="A3" s="95"/>
      <c r="B3" s="106" t="s">
        <v>98</v>
      </c>
      <c r="C3" s="106"/>
      <c r="D3" s="106"/>
      <c r="E3" s="106"/>
      <c r="F3" s="106"/>
      <c r="G3" s="106"/>
      <c r="H3" s="106"/>
      <c r="I3" s="12"/>
    </row>
    <row r="4" spans="1:9">
      <c r="A4" s="95"/>
      <c r="B4" s="106" t="s">
        <v>15</v>
      </c>
      <c r="C4" s="106"/>
      <c r="D4" s="106"/>
      <c r="E4" s="106"/>
      <c r="F4" s="106"/>
      <c r="G4" s="106"/>
      <c r="H4" s="106"/>
      <c r="I4" s="12"/>
    </row>
    <row r="5" spans="1:9">
      <c r="A5" s="95"/>
      <c r="B5" s="11"/>
      <c r="C5" s="11"/>
      <c r="D5" s="11"/>
      <c r="E5" s="11"/>
      <c r="F5" s="11"/>
      <c r="G5" s="11"/>
      <c r="H5" s="11"/>
      <c r="I5" s="12"/>
    </row>
    <row r="6" spans="1:9">
      <c r="A6" s="95"/>
      <c r="B6" s="11"/>
      <c r="C6" s="11"/>
      <c r="D6" s="11"/>
      <c r="E6" s="11"/>
      <c r="F6" s="38" t="s">
        <v>16</v>
      </c>
      <c r="G6" s="38" t="s">
        <v>17</v>
      </c>
      <c r="H6" s="38" t="s">
        <v>18</v>
      </c>
      <c r="I6" s="12"/>
    </row>
    <row r="7" spans="1:9">
      <c r="A7" s="95"/>
      <c r="B7" s="105" t="s">
        <v>19</v>
      </c>
      <c r="C7" s="105"/>
      <c r="D7" s="105"/>
      <c r="E7" s="105"/>
      <c r="F7" s="33">
        <v>250000</v>
      </c>
      <c r="G7" s="33">
        <v>375000</v>
      </c>
      <c r="H7" s="33">
        <v>400000</v>
      </c>
      <c r="I7" s="12"/>
    </row>
    <row r="8" spans="1:9">
      <c r="A8" s="95"/>
      <c r="B8" s="105" t="s">
        <v>20</v>
      </c>
      <c r="C8" s="105"/>
      <c r="D8" s="105"/>
      <c r="E8" s="105"/>
      <c r="F8" s="32">
        <v>240000</v>
      </c>
      <c r="G8" s="32">
        <v>225000</v>
      </c>
      <c r="H8" s="32">
        <v>200000</v>
      </c>
      <c r="I8" s="12"/>
    </row>
    <row r="9" spans="1:9">
      <c r="A9" s="95"/>
      <c r="B9" s="105" t="s">
        <v>67</v>
      </c>
      <c r="C9" s="105"/>
      <c r="D9" s="105"/>
      <c r="E9" s="105"/>
      <c r="F9" s="32"/>
      <c r="G9" s="32"/>
      <c r="H9" s="32"/>
      <c r="I9" s="12"/>
    </row>
    <row r="10" spans="1:9">
      <c r="A10" s="95"/>
      <c r="B10" s="105" t="s">
        <v>33</v>
      </c>
      <c r="C10" s="105"/>
      <c r="D10" s="105"/>
      <c r="E10" s="105"/>
      <c r="F10" s="32">
        <v>20000</v>
      </c>
      <c r="G10" s="32">
        <v>22000</v>
      </c>
      <c r="H10" s="32">
        <v>24000</v>
      </c>
      <c r="I10" s="12"/>
    </row>
    <row r="11" spans="1:9">
      <c r="A11" s="95"/>
      <c r="B11" s="105" t="s">
        <v>35</v>
      </c>
      <c r="C11" s="105"/>
      <c r="D11" s="105"/>
      <c r="E11" s="105"/>
      <c r="F11" s="32">
        <v>10000</v>
      </c>
      <c r="G11" s="32">
        <v>10000</v>
      </c>
      <c r="H11" s="32">
        <v>10000</v>
      </c>
      <c r="I11" s="12"/>
    </row>
    <row r="12" spans="1:9">
      <c r="A12" s="95"/>
      <c r="B12" s="105" t="s">
        <v>68</v>
      </c>
      <c r="C12" s="105"/>
      <c r="D12" s="105"/>
      <c r="E12" s="105"/>
      <c r="F12" s="40">
        <v>35000</v>
      </c>
      <c r="G12" s="40">
        <v>30000</v>
      </c>
      <c r="H12" s="40">
        <v>20000</v>
      </c>
      <c r="I12" s="12"/>
    </row>
    <row r="13" spans="1:9">
      <c r="A13" s="95"/>
      <c r="B13" s="105" t="s">
        <v>69</v>
      </c>
      <c r="C13" s="105"/>
      <c r="D13" s="105"/>
      <c r="E13" s="105"/>
      <c r="F13" s="40"/>
      <c r="G13" s="40"/>
      <c r="H13" s="40">
        <v>100000</v>
      </c>
      <c r="I13" s="12"/>
    </row>
    <row r="14" spans="1:9">
      <c r="A14" s="95"/>
      <c r="B14" s="105" t="s">
        <v>70</v>
      </c>
      <c r="C14" s="105"/>
      <c r="D14" s="105"/>
      <c r="E14" s="105"/>
      <c r="F14" s="40"/>
      <c r="G14" s="40"/>
      <c r="H14" s="40">
        <v>3000</v>
      </c>
      <c r="I14" s="12"/>
    </row>
    <row r="15" spans="1:9">
      <c r="A15" s="95"/>
      <c r="B15" s="105"/>
      <c r="C15" s="105"/>
      <c r="D15" s="105"/>
      <c r="E15" s="105"/>
      <c r="F15" s="9"/>
      <c r="G15" s="9"/>
      <c r="H15" s="9"/>
      <c r="I15" s="12"/>
    </row>
    <row r="16" spans="1:9">
      <c r="A16" s="95"/>
      <c r="B16" s="113" t="s">
        <v>24</v>
      </c>
      <c r="C16" s="113"/>
      <c r="D16" s="113"/>
      <c r="E16" s="113"/>
      <c r="F16" s="9"/>
      <c r="G16" s="9"/>
      <c r="H16" s="9"/>
      <c r="I16" s="12"/>
    </row>
    <row r="17" spans="1:9">
      <c r="A17" s="95"/>
      <c r="B17" s="105" t="s">
        <v>25</v>
      </c>
      <c r="C17" s="105"/>
      <c r="D17" s="105"/>
      <c r="E17" s="105"/>
      <c r="F17" s="41">
        <v>100000</v>
      </c>
      <c r="G17" s="9"/>
      <c r="H17" s="9"/>
      <c r="I17" s="12"/>
    </row>
    <row r="18" spans="1:9">
      <c r="A18" s="95"/>
      <c r="B18" s="105" t="s">
        <v>71</v>
      </c>
      <c r="C18" s="105"/>
      <c r="D18" s="105"/>
      <c r="E18" s="105"/>
      <c r="F18" s="15">
        <v>0.12</v>
      </c>
      <c r="G18" s="9"/>
      <c r="H18" s="9"/>
      <c r="I18" s="12"/>
    </row>
    <row r="19" spans="1:9">
      <c r="A19" s="95"/>
      <c r="B19" s="105" t="s">
        <v>72</v>
      </c>
      <c r="C19" s="105"/>
      <c r="D19" s="105"/>
      <c r="E19" s="105"/>
      <c r="F19" s="42">
        <v>3000</v>
      </c>
      <c r="G19" s="9"/>
      <c r="H19" s="9"/>
      <c r="I19" s="12"/>
    </row>
    <row r="20" spans="1:9">
      <c r="A20" s="95"/>
      <c r="B20" s="105" t="s">
        <v>26</v>
      </c>
      <c r="C20" s="105"/>
      <c r="D20" s="105"/>
      <c r="E20" s="105"/>
      <c r="F20" s="42">
        <v>80000</v>
      </c>
      <c r="G20" s="9"/>
      <c r="H20" s="9"/>
      <c r="I20" s="12"/>
    </row>
    <row r="21" spans="1:9">
      <c r="A21" s="95"/>
      <c r="B21" s="105" t="s">
        <v>28</v>
      </c>
      <c r="C21" s="105"/>
      <c r="D21" s="105"/>
      <c r="E21" s="105"/>
      <c r="F21" s="42">
        <v>5000</v>
      </c>
      <c r="G21" s="9"/>
      <c r="H21" s="9"/>
      <c r="I21" s="12"/>
    </row>
    <row r="22" spans="1:9">
      <c r="A22" s="95"/>
      <c r="B22" s="105" t="s">
        <v>30</v>
      </c>
      <c r="C22" s="105"/>
      <c r="D22" s="105"/>
      <c r="E22" s="105"/>
      <c r="F22" s="42">
        <v>148000</v>
      </c>
      <c r="G22" s="9"/>
      <c r="H22" s="15"/>
      <c r="I22" s="12"/>
    </row>
    <row r="23" spans="1:9">
      <c r="A23" s="95"/>
      <c r="B23" s="105" t="s">
        <v>32</v>
      </c>
      <c r="C23" s="105"/>
      <c r="D23" s="105"/>
      <c r="E23" s="105"/>
      <c r="F23" s="42">
        <v>125000</v>
      </c>
      <c r="G23" s="9"/>
      <c r="H23" s="15"/>
      <c r="I23" s="12"/>
    </row>
    <row r="24" spans="1:9">
      <c r="A24" s="95"/>
      <c r="B24" s="105" t="s">
        <v>73</v>
      </c>
      <c r="C24" s="105"/>
      <c r="D24" s="105"/>
      <c r="E24" s="105"/>
      <c r="F24" s="9"/>
      <c r="G24" s="9"/>
      <c r="H24" s="15"/>
      <c r="I24" s="12"/>
    </row>
    <row r="25" spans="1:9">
      <c r="A25" s="95"/>
      <c r="B25" s="105" t="s">
        <v>34</v>
      </c>
      <c r="C25" s="105"/>
      <c r="D25" s="105"/>
      <c r="E25" s="105"/>
      <c r="F25" s="15">
        <v>0.25</v>
      </c>
      <c r="G25" s="9"/>
      <c r="H25" s="19"/>
      <c r="I25" s="12"/>
    </row>
    <row r="26" spans="1:9">
      <c r="A26" s="95"/>
      <c r="B26" s="105" t="s">
        <v>36</v>
      </c>
      <c r="C26" s="105"/>
      <c r="D26" s="105"/>
      <c r="E26" s="105"/>
      <c r="F26" s="20">
        <v>0.45</v>
      </c>
      <c r="G26" s="11"/>
      <c r="H26" s="9"/>
      <c r="I26" s="12"/>
    </row>
    <row r="27" spans="1:9">
      <c r="A27" s="95"/>
      <c r="B27" s="105" t="s">
        <v>38</v>
      </c>
      <c r="C27" s="105"/>
      <c r="D27" s="105"/>
      <c r="E27" s="105"/>
      <c r="F27" s="20">
        <v>0.2</v>
      </c>
      <c r="G27" s="11"/>
      <c r="H27" s="9"/>
      <c r="I27" s="12"/>
    </row>
    <row r="28" spans="1:9">
      <c r="A28" s="95"/>
      <c r="B28" s="105" t="s">
        <v>39</v>
      </c>
      <c r="C28" s="105"/>
      <c r="D28" s="105"/>
      <c r="E28" s="105"/>
      <c r="F28" s="20">
        <v>0.09</v>
      </c>
      <c r="G28" s="11"/>
      <c r="H28" s="9"/>
      <c r="I28" s="12"/>
    </row>
    <row r="29" spans="1:9">
      <c r="A29" s="95"/>
      <c r="B29" s="105" t="s">
        <v>76</v>
      </c>
      <c r="C29" s="105"/>
      <c r="D29" s="105"/>
      <c r="E29" s="105"/>
      <c r="F29" s="20"/>
      <c r="G29" s="11"/>
      <c r="H29" s="9"/>
      <c r="I29" s="12"/>
    </row>
    <row r="30" spans="1:9">
      <c r="A30" s="95"/>
      <c r="B30" s="105" t="s">
        <v>74</v>
      </c>
      <c r="C30" s="105"/>
      <c r="D30" s="105"/>
      <c r="E30" s="105"/>
      <c r="F30" s="33">
        <v>215000</v>
      </c>
      <c r="G30" s="11"/>
      <c r="H30" s="9"/>
      <c r="I30" s="12"/>
    </row>
    <row r="31" spans="1:9">
      <c r="A31" s="95"/>
      <c r="B31" s="105" t="s">
        <v>75</v>
      </c>
      <c r="C31" s="105"/>
      <c r="D31" s="105"/>
      <c r="E31" s="105"/>
      <c r="F31" s="35">
        <v>125000</v>
      </c>
      <c r="G31" s="11"/>
      <c r="H31" s="9"/>
      <c r="I31" s="12"/>
    </row>
    <row r="32" spans="1:9">
      <c r="A32" s="95"/>
      <c r="B32" s="105" t="s">
        <v>77</v>
      </c>
      <c r="C32" s="105"/>
      <c r="D32" s="105"/>
      <c r="E32" s="105"/>
      <c r="F32" s="43"/>
      <c r="G32" s="9"/>
      <c r="H32" s="9"/>
      <c r="I32" s="12"/>
    </row>
    <row r="33" spans="1:9">
      <c r="A33" s="95"/>
      <c r="B33" s="105" t="s">
        <v>42</v>
      </c>
      <c r="C33" s="105"/>
      <c r="D33" s="105"/>
      <c r="E33" s="105"/>
      <c r="F33" s="33">
        <f>F30*F26</f>
        <v>96750</v>
      </c>
      <c r="G33" s="9"/>
      <c r="H33" s="9"/>
      <c r="I33" s="12"/>
    </row>
    <row r="34" spans="1:9">
      <c r="A34" s="95"/>
      <c r="B34" s="105" t="s">
        <v>43</v>
      </c>
      <c r="C34" s="105"/>
      <c r="D34" s="105"/>
      <c r="E34" s="105"/>
      <c r="F34" s="35">
        <f>F30*F27</f>
        <v>43000</v>
      </c>
      <c r="G34" s="9"/>
      <c r="H34" s="9"/>
      <c r="I34" s="12"/>
    </row>
    <row r="35" spans="1:9">
      <c r="A35" s="95"/>
      <c r="B35" s="105" t="s">
        <v>45</v>
      </c>
      <c r="C35" s="105"/>
      <c r="D35" s="105"/>
      <c r="E35" s="105"/>
      <c r="F35" s="35">
        <f>F30*F28</f>
        <v>19350</v>
      </c>
      <c r="G35" s="9"/>
      <c r="H35" s="9"/>
      <c r="I35" s="12"/>
    </row>
    <row r="36" spans="1:9">
      <c r="A36" s="95"/>
      <c r="B36" s="105" t="s">
        <v>46</v>
      </c>
      <c r="C36" s="105"/>
      <c r="D36" s="105"/>
      <c r="E36" s="105"/>
      <c r="F36" s="9"/>
      <c r="G36" s="9"/>
      <c r="H36" s="9"/>
      <c r="I36" s="12"/>
    </row>
    <row r="37" spans="1:9">
      <c r="A37" s="95"/>
      <c r="B37" s="105" t="s">
        <v>47</v>
      </c>
      <c r="C37" s="105"/>
      <c r="D37" s="105"/>
      <c r="E37" s="105"/>
      <c r="F37" s="15">
        <v>0.8</v>
      </c>
      <c r="G37" s="9"/>
      <c r="H37" s="9"/>
      <c r="I37" s="12"/>
    </row>
    <row r="38" spans="1:9">
      <c r="A38" s="95"/>
      <c r="B38" s="105" t="s">
        <v>48</v>
      </c>
      <c r="C38" s="105"/>
      <c r="D38" s="105"/>
      <c r="E38" s="105"/>
      <c r="F38" s="15">
        <v>0.2</v>
      </c>
      <c r="G38" s="9"/>
      <c r="H38" s="9"/>
      <c r="I38" s="12"/>
    </row>
    <row r="39" spans="1:9">
      <c r="A39" s="95"/>
      <c r="B39" s="105" t="s">
        <v>78</v>
      </c>
      <c r="C39" s="105"/>
      <c r="D39" s="105"/>
      <c r="E39" s="105"/>
      <c r="F39" s="9"/>
      <c r="G39" s="9"/>
      <c r="H39" s="9"/>
      <c r="I39" s="12"/>
    </row>
    <row r="40" spans="1:9">
      <c r="A40" s="95"/>
      <c r="B40" s="105" t="s">
        <v>42</v>
      </c>
      <c r="C40" s="105"/>
      <c r="D40" s="105"/>
      <c r="E40" s="105"/>
      <c r="F40" s="33">
        <f>F31*F37</f>
        <v>100000</v>
      </c>
      <c r="G40" s="9"/>
      <c r="H40" s="9"/>
      <c r="I40" s="12"/>
    </row>
    <row r="41" spans="1:9">
      <c r="A41" s="95"/>
      <c r="B41" s="105" t="s">
        <v>43</v>
      </c>
      <c r="C41" s="105"/>
      <c r="D41" s="105"/>
      <c r="E41" s="105"/>
      <c r="F41" s="35">
        <f>F31*F38</f>
        <v>25000</v>
      </c>
      <c r="G41" s="9"/>
      <c r="H41" s="11"/>
      <c r="I41" s="12"/>
    </row>
    <row r="42" spans="1:9">
      <c r="A42" s="95"/>
      <c r="B42" s="105"/>
      <c r="C42" s="105"/>
      <c r="D42" s="105"/>
      <c r="E42" s="105"/>
      <c r="F42" s="9"/>
      <c r="G42" s="11"/>
      <c r="H42" s="11"/>
      <c r="I42" s="12"/>
    </row>
    <row r="43" spans="1:9">
      <c r="A43" s="95"/>
      <c r="B43" s="113" t="s">
        <v>57</v>
      </c>
      <c r="C43" s="113"/>
      <c r="D43" s="113"/>
      <c r="E43" s="113"/>
      <c r="F43" s="9"/>
      <c r="G43" s="16"/>
      <c r="H43" s="16"/>
      <c r="I43" s="12"/>
    </row>
    <row r="44" spans="1:9">
      <c r="A44" s="95"/>
      <c r="B44" s="105" t="s">
        <v>79</v>
      </c>
      <c r="C44" s="105"/>
      <c r="D44" s="105"/>
      <c r="E44" s="105"/>
      <c r="F44" s="16"/>
      <c r="G44" s="16"/>
      <c r="H44" s="16"/>
      <c r="I44" s="12"/>
    </row>
    <row r="45" spans="1:9">
      <c r="A45" s="95"/>
      <c r="B45" s="105" t="s">
        <v>42</v>
      </c>
      <c r="C45" s="105"/>
      <c r="D45" s="105"/>
      <c r="E45" s="105"/>
      <c r="F45" s="33">
        <v>99250</v>
      </c>
      <c r="G45" s="16"/>
      <c r="H45" s="16"/>
      <c r="I45" s="12"/>
    </row>
    <row r="46" spans="1:9">
      <c r="A46" s="95"/>
      <c r="B46" s="105" t="s">
        <v>43</v>
      </c>
      <c r="C46" s="105"/>
      <c r="D46" s="105"/>
      <c r="E46" s="105"/>
      <c r="F46" s="34">
        <v>69500</v>
      </c>
      <c r="G46" s="16"/>
      <c r="H46" s="16"/>
      <c r="I46" s="12"/>
    </row>
    <row r="47" spans="1:9">
      <c r="A47" s="95"/>
      <c r="B47" s="105" t="s">
        <v>45</v>
      </c>
      <c r="C47" s="105"/>
      <c r="D47" s="105"/>
      <c r="E47" s="105"/>
      <c r="F47" s="35">
        <v>22600</v>
      </c>
      <c r="G47" s="16"/>
      <c r="H47" s="16"/>
      <c r="I47" s="12"/>
    </row>
    <row r="48" spans="1:9">
      <c r="A48" s="95"/>
      <c r="B48" s="12"/>
      <c r="C48" s="12"/>
      <c r="D48" s="12"/>
      <c r="E48" s="12"/>
      <c r="F48" s="44"/>
      <c r="G48" s="12"/>
      <c r="H48" s="12"/>
      <c r="I48" s="12"/>
    </row>
  </sheetData>
  <sheetProtection password="C690" sheet="1" objects="1" scenarios="1" selectLockedCells="1" selectUnlockedCells="1"/>
  <mergeCells count="44">
    <mergeCell ref="A1:C1"/>
    <mergeCell ref="B46:E46"/>
    <mergeCell ref="B47:E47"/>
    <mergeCell ref="B40:E40"/>
    <mergeCell ref="B41:E41"/>
    <mergeCell ref="B42:E42"/>
    <mergeCell ref="B43:E43"/>
    <mergeCell ref="B44:E44"/>
    <mergeCell ref="B45:E45"/>
    <mergeCell ref="B34:E34"/>
    <mergeCell ref="B39:E39"/>
    <mergeCell ref="B28:E28"/>
    <mergeCell ref="B29:E29"/>
    <mergeCell ref="B30:E30"/>
    <mergeCell ref="B31:E31"/>
    <mergeCell ref="B32:E32"/>
    <mergeCell ref="B26:E26"/>
    <mergeCell ref="B27:E27"/>
    <mergeCell ref="B35:E35"/>
    <mergeCell ref="B36:E36"/>
    <mergeCell ref="B37:E37"/>
    <mergeCell ref="B38:E38"/>
    <mergeCell ref="B17:E17"/>
    <mergeCell ref="B18:E18"/>
    <mergeCell ref="B19:E19"/>
    <mergeCell ref="B20:E20"/>
    <mergeCell ref="B21:E21"/>
    <mergeCell ref="B33:E33"/>
    <mergeCell ref="B22:E22"/>
    <mergeCell ref="B23:E23"/>
    <mergeCell ref="B24:E24"/>
    <mergeCell ref="B25:E25"/>
    <mergeCell ref="B11:E11"/>
    <mergeCell ref="B12:E12"/>
    <mergeCell ref="B13:E13"/>
    <mergeCell ref="B14:E14"/>
    <mergeCell ref="B15:E15"/>
    <mergeCell ref="B16:E16"/>
    <mergeCell ref="B4:H4"/>
    <mergeCell ref="B3:H3"/>
    <mergeCell ref="B7:E7"/>
    <mergeCell ref="B8:E8"/>
    <mergeCell ref="B9:E9"/>
    <mergeCell ref="B10:E10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P20-01A</vt:lpstr>
      <vt:lpstr>Given P20-01A</vt:lpstr>
      <vt:lpstr>P20-02A</vt:lpstr>
      <vt:lpstr>Given P20-02A</vt:lpstr>
      <vt:lpstr>'P20-01A'!Print_Area</vt:lpstr>
      <vt:lpstr>'P20-01A'!Print_Titles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2012-12-08T00:20:14Z</cp:lastPrinted>
  <dcterms:created xsi:type="dcterms:W3CDTF">2001-04-06T14:29:41Z</dcterms:created>
  <dcterms:modified xsi:type="dcterms:W3CDTF">2012-12-12T01:22:44Z</dcterms:modified>
</cp:coreProperties>
</file>