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mments2.xml" ContentType="application/vnd.openxmlformats-officedocument.spreadsheetml.comment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360" yWindow="225" windowWidth="9135" windowHeight="4500"/>
  </bookViews>
  <sheets>
    <sheet name="PE-03A" sheetId="1" r:id="rId1"/>
    <sheet name="Given PE-03A" sheetId="6" r:id="rId2"/>
    <sheet name="PE-06Aa" sheetId="7" r:id="rId3"/>
    <sheet name="Given PE-06Aa" sheetId="5" r:id="rId4"/>
  </sheets>
  <definedNames>
    <definedName name="a">#REF!</definedName>
    <definedName name="_xlnm.Print_Titles" localSheetId="0">'PE-03A'!$1:$4</definedName>
    <definedName name="_xlnm.Print_Titles" localSheetId="2">'PE-06Aa'!$1:$4</definedName>
  </definedNames>
  <calcPr calcId="125725" fullCalcOnLoad="1"/>
</workbook>
</file>

<file path=xl/calcChain.xml><?xml version="1.0" encoding="utf-8"?>
<calcChain xmlns="http://schemas.openxmlformats.org/spreadsheetml/2006/main">
  <c r="I131" i="7"/>
  <c r="I126"/>
  <c r="I140" i="1"/>
  <c r="I135"/>
  <c r="I216" i="7"/>
  <c r="H205"/>
  <c r="I198"/>
  <c r="H181"/>
  <c r="I180"/>
  <c r="I92"/>
  <c r="K47" i="1"/>
  <c r="H30" i="7"/>
  <c r="I152"/>
  <c r="I30"/>
  <c r="K30"/>
  <c r="K45"/>
  <c r="I58"/>
  <c r="J58"/>
  <c r="I66"/>
  <c r="I70"/>
  <c r="H82"/>
  <c r="H98"/>
  <c r="H138"/>
  <c r="I216" i="1"/>
  <c r="I198"/>
  <c r="I70"/>
  <c r="K61"/>
  <c r="K31"/>
  <c r="I204"/>
  <c r="I210"/>
  <c r="H205"/>
  <c r="H181"/>
  <c r="I180"/>
  <c r="H147"/>
  <c r="H107"/>
  <c r="H86"/>
  <c r="I74"/>
  <c r="G16" i="7"/>
  <c r="H45"/>
  <c r="J45"/>
  <c r="H58"/>
  <c r="I121"/>
  <c r="I147"/>
  <c r="J30"/>
  <c r="G45"/>
  <c r="I45"/>
  <c r="K58"/>
  <c r="I157"/>
  <c r="I87"/>
  <c r="I130" i="1"/>
  <c r="J61"/>
  <c r="L61"/>
  <c r="I61"/>
  <c r="I163"/>
  <c r="H17"/>
  <c r="I31"/>
  <c r="G17"/>
  <c r="H31"/>
  <c r="J31"/>
  <c r="G47"/>
  <c r="I47"/>
  <c r="L47"/>
  <c r="H47"/>
  <c r="J47"/>
  <c r="I91"/>
  <c r="F257"/>
  <c r="I163" i="7"/>
  <c r="I142"/>
  <c r="I97"/>
  <c r="I137"/>
  <c r="I174"/>
  <c r="I204"/>
  <c r="I210"/>
  <c r="I108"/>
  <c r="I102"/>
  <c r="I81"/>
  <c r="I187"/>
  <c r="I85" i="1"/>
  <c r="I117"/>
  <c r="I174"/>
  <c r="I187"/>
  <c r="I101"/>
  <c r="I106"/>
  <c r="I111"/>
  <c r="I146"/>
  <c r="I151"/>
  <c r="I116" i="7"/>
  <c r="G241"/>
  <c r="F241"/>
  <c r="F259"/>
  <c r="F250"/>
  <c r="I125" i="1"/>
  <c r="G239"/>
  <c r="I157"/>
  <c r="F248"/>
  <c r="F239"/>
</calcChain>
</file>

<file path=xl/comments1.xml><?xml version="1.0" encoding="utf-8"?>
<comments xmlns="http://schemas.openxmlformats.org/spreadsheetml/2006/main">
  <authors>
    <author>x</author>
  </authors>
  <commentList>
    <comment ref="G11" authorId="0">
      <text>
        <r>
          <rPr>
            <sz val="8"/>
            <color indexed="81"/>
            <rFont val="Tahoma"/>
            <family val="2"/>
          </rPr>
          <t>Enter appropriate data in yellow cells.  Your entries for "Totals" will be verified.</t>
        </r>
      </text>
    </comment>
    <comment ref="H25" authorId="0">
      <text>
        <r>
          <rPr>
            <sz val="8"/>
            <color indexed="81"/>
            <rFont val="Tahoma"/>
            <family val="2"/>
          </rPr>
          <t>Enter appropriate data in yellow cells.  Your entries for "Totals" will be verified.</t>
        </r>
      </text>
    </comment>
    <comment ref="G69" authorId="0">
      <text>
        <r>
          <rPr>
            <sz val="8"/>
            <color indexed="81"/>
            <rFont val="Tahoma"/>
            <family val="2"/>
          </rPr>
          <t>Enter appropriate data in yellow cells.  Your Credit entries will be verified.</t>
        </r>
      </text>
    </comment>
    <comment ref="F84" authorId="0">
      <text>
        <r>
          <rPr>
            <sz val="8"/>
            <color indexed="81"/>
            <rFont val="Tahoma"/>
            <family val="2"/>
          </rPr>
          <t>Enter appropriate data in yellow cells.  Your ending balances will be verified.</t>
        </r>
      </text>
    </comment>
    <comment ref="F172" authorId="0">
      <text>
        <r>
          <rPr>
            <sz val="8"/>
            <color indexed="81"/>
            <rFont val="Tahoma"/>
            <family val="2"/>
          </rPr>
          <t>Enter appropriate data in yellow cells.  Your ending balances will be verified.</t>
        </r>
      </text>
    </comment>
    <comment ref="F224" authorId="0">
      <text>
        <r>
          <rPr>
            <sz val="8"/>
            <color indexed="81"/>
            <rFont val="Tahoma"/>
            <family val="2"/>
          </rPr>
          <t>Enter appropriate data in yellow cells.  Your entries for "Totals" will be verified.</t>
        </r>
      </text>
    </comment>
    <comment ref="F245" authorId="0">
      <text>
        <r>
          <rPr>
            <sz val="8"/>
            <color indexed="81"/>
            <rFont val="Tahoma"/>
            <family val="2"/>
          </rPr>
          <t>Enter appropriate data in yellow cells.  Your totals will be verified.</t>
        </r>
      </text>
    </comment>
  </commentList>
</comments>
</file>

<file path=xl/comments2.xml><?xml version="1.0" encoding="utf-8"?>
<comments xmlns="http://schemas.openxmlformats.org/spreadsheetml/2006/main">
  <authors>
    <author>x</author>
  </authors>
  <commentList>
    <comment ref="G10" authorId="0">
      <text>
        <r>
          <rPr>
            <sz val="8"/>
            <color indexed="81"/>
            <rFont val="Tahoma"/>
            <family val="2"/>
          </rPr>
          <t>Enter appropriate data in yellow cells.  Your entries for "Totals" will be verified.</t>
        </r>
      </text>
    </comment>
    <comment ref="H24" authorId="0">
      <text>
        <r>
          <rPr>
            <sz val="8"/>
            <color indexed="81"/>
            <rFont val="Tahoma"/>
            <family val="2"/>
          </rPr>
          <t>Enter appropriate data in yellow cells.  Your entries for "Totals" will be verified.</t>
        </r>
      </text>
    </comment>
    <comment ref="G65" authorId="0">
      <text>
        <r>
          <rPr>
            <sz val="8"/>
            <color indexed="81"/>
            <rFont val="Tahoma"/>
            <family val="2"/>
          </rPr>
          <t>Enter appropriate data in yellow cells.  Your Credit entries will be verified.</t>
        </r>
      </text>
    </comment>
    <comment ref="F80" authorId="0">
      <text>
        <r>
          <rPr>
            <sz val="8"/>
            <color indexed="81"/>
            <rFont val="Tahoma"/>
            <family val="2"/>
          </rPr>
          <t>Enter appropriate data in yellow cells.  Your ending balances will be verified.</t>
        </r>
      </text>
    </comment>
    <comment ref="F172" authorId="0">
      <text>
        <r>
          <rPr>
            <sz val="8"/>
            <color indexed="81"/>
            <rFont val="Tahoma"/>
            <family val="2"/>
          </rPr>
          <t>Enter appropriate data in yellow cells.  Your ending balances will be verified.</t>
        </r>
      </text>
    </comment>
    <comment ref="F224" authorId="0">
      <text>
        <r>
          <rPr>
            <sz val="8"/>
            <color indexed="81"/>
            <rFont val="Tahoma"/>
            <family val="2"/>
          </rPr>
          <t>Enter appropriate data in yellow cells.  Your entries for "Totals" will be verified.</t>
        </r>
      </text>
    </comment>
    <comment ref="F247" authorId="0">
      <text>
        <r>
          <rPr>
            <sz val="8"/>
            <color indexed="81"/>
            <rFont val="Tahoma"/>
            <family val="2"/>
          </rPr>
          <t>Enter appropriate data in yellow cells.  Your totals will be verified.</t>
        </r>
      </text>
    </comment>
  </commentList>
</comments>
</file>

<file path=xl/sharedStrings.xml><?xml version="1.0" encoding="utf-8"?>
<sst xmlns="http://schemas.openxmlformats.org/spreadsheetml/2006/main" count="1019" uniqueCount="176">
  <si>
    <t>Student Name:</t>
  </si>
  <si>
    <t>Class:</t>
  </si>
  <si>
    <t>General Journal</t>
  </si>
  <si>
    <t>Inv. No.</t>
  </si>
  <si>
    <t>Check</t>
  </si>
  <si>
    <t>Accounts Receivable Ledger</t>
  </si>
  <si>
    <t>Date</t>
  </si>
  <si>
    <t>Description</t>
  </si>
  <si>
    <t>Name</t>
  </si>
  <si>
    <t>or Date</t>
  </si>
  <si>
    <t>No.</t>
  </si>
  <si>
    <t>Terms</t>
  </si>
  <si>
    <t>Amount</t>
  </si>
  <si>
    <t>Accounts Payable Ledger</t>
  </si>
  <si>
    <t>2/10, n/30</t>
  </si>
  <si>
    <t>Trial Balance</t>
  </si>
  <si>
    <t>Purchased office supplies</t>
  </si>
  <si>
    <t>n/10 EOM</t>
  </si>
  <si>
    <t>Received payment less discount</t>
  </si>
  <si>
    <t>Paid invoice less discount</t>
  </si>
  <si>
    <t>Sales Journal</t>
  </si>
  <si>
    <t>Cash Receipts Journal</t>
  </si>
  <si>
    <t>General Ledger</t>
  </si>
  <si>
    <t>Received merchandise and invoice</t>
  </si>
  <si>
    <t>Inv.</t>
  </si>
  <si>
    <t>Sales</t>
  </si>
  <si>
    <t>Accounts</t>
  </si>
  <si>
    <t>Other</t>
  </si>
  <si>
    <t>Cash</t>
  </si>
  <si>
    <t>Account No.</t>
  </si>
  <si>
    <t>Account Debited</t>
  </si>
  <si>
    <t>Discount</t>
  </si>
  <si>
    <t>Debit</t>
  </si>
  <si>
    <t>Credit</t>
  </si>
  <si>
    <t>Check issued for sales salaries</t>
  </si>
  <si>
    <t>Account Cr.</t>
  </si>
  <si>
    <t>Explanation</t>
  </si>
  <si>
    <t>Balance</t>
  </si>
  <si>
    <t>Accounts receivable</t>
  </si>
  <si>
    <t>Cash sales</t>
  </si>
  <si>
    <t>Office supplies</t>
  </si>
  <si>
    <t>Store supplies</t>
  </si>
  <si>
    <t>Totals</t>
  </si>
  <si>
    <t>Office Supplies</t>
  </si>
  <si>
    <t>Accounts Receivable</t>
  </si>
  <si>
    <t>Accounts payable</t>
  </si>
  <si>
    <t>Purchases Journal</t>
  </si>
  <si>
    <t>Office</t>
  </si>
  <si>
    <t>Payable</t>
  </si>
  <si>
    <t>Purchases</t>
  </si>
  <si>
    <t>Supplies</t>
  </si>
  <si>
    <t>Sales discounts</t>
  </si>
  <si>
    <t>Account</t>
  </si>
  <si>
    <t>Cash Disbursements Journal</t>
  </si>
  <si>
    <t>Accts.</t>
  </si>
  <si>
    <t>Pay.</t>
  </si>
  <si>
    <t>Sales salaries expense</t>
  </si>
  <si>
    <t>Payee</t>
  </si>
  <si>
    <t>Debited</t>
  </si>
  <si>
    <t>Store Supplies</t>
  </si>
  <si>
    <t>Schedule of Accounts Receivable</t>
  </si>
  <si>
    <t>Total accounts receivable</t>
  </si>
  <si>
    <t>Accounts Payable</t>
  </si>
  <si>
    <t>Schedule of Accounts Payable</t>
  </si>
  <si>
    <t>Total accounts payable</t>
  </si>
  <si>
    <t>Sales Discounts</t>
  </si>
  <si>
    <t>Sales Salaries Expense</t>
  </si>
  <si>
    <t>Inventory</t>
  </si>
  <si>
    <t>Cost of Goods Sold</t>
  </si>
  <si>
    <t>Cost of goods sold</t>
  </si>
  <si>
    <t xml:space="preserve">  Inventory</t>
  </si>
  <si>
    <t>Mar. 1</t>
  </si>
  <si>
    <t>2/15, n/30</t>
  </si>
  <si>
    <t>Mar. 3</t>
  </si>
  <si>
    <t>Borrowed on long-term note payable</t>
  </si>
  <si>
    <t>Purchased office equipment</t>
  </si>
  <si>
    <t>Mar. 9</t>
  </si>
  <si>
    <t>Mar. 13</t>
  </si>
  <si>
    <t>March 31</t>
  </si>
  <si>
    <t>Purchased store supplies</t>
  </si>
  <si>
    <t>Mar. 16</t>
  </si>
  <si>
    <t>Mar. 2</t>
  </si>
  <si>
    <t>Mar. 17</t>
  </si>
  <si>
    <t>Mar. 6</t>
  </si>
  <si>
    <t>Note to bank</t>
  </si>
  <si>
    <t>Mar. 10</t>
  </si>
  <si>
    <t>Invoice, 3/2</t>
  </si>
  <si>
    <t>Invoice, 3/3</t>
  </si>
  <si>
    <t xml:space="preserve">  Office Equipment</t>
  </si>
  <si>
    <t>Total</t>
  </si>
  <si>
    <t>Invoice, 3/10</t>
  </si>
  <si>
    <t>Office equipment</t>
  </si>
  <si>
    <t>Long-term notes payable</t>
  </si>
  <si>
    <t>Mar. 31</t>
  </si>
  <si>
    <t>3/3</t>
  </si>
  <si>
    <t>3/9</t>
  </si>
  <si>
    <t>3/13</t>
  </si>
  <si>
    <t>3/16</t>
  </si>
  <si>
    <t>Payroll</t>
  </si>
  <si>
    <t>Mar. 14</t>
  </si>
  <si>
    <t>Office Equipment</t>
  </si>
  <si>
    <t>Long-Term Notes Payable</t>
  </si>
  <si>
    <t>Mar. 15</t>
  </si>
  <si>
    <t>n/10, EOM</t>
  </si>
  <si>
    <t>Additional information:</t>
  </si>
  <si>
    <t>COGS</t>
  </si>
  <si>
    <t>Inv. Credit</t>
  </si>
  <si>
    <t>Federal Bank</t>
  </si>
  <si>
    <t>Purchase merchandise</t>
  </si>
  <si>
    <t>Sales Cr.</t>
  </si>
  <si>
    <t>Beginning balance</t>
  </si>
  <si>
    <t>Received credit memo on returned office equipment</t>
  </si>
  <si>
    <t>3/1</t>
  </si>
  <si>
    <t>Purchases Returns and Allowances</t>
  </si>
  <si>
    <t>Purchases Discounts</t>
  </si>
  <si>
    <t>R2</t>
  </si>
  <si>
    <t>S2</t>
  </si>
  <si>
    <t>Min Cho</t>
  </si>
  <si>
    <t>March 1 beginning balance for inventory</t>
  </si>
  <si>
    <t>Trial balance totals</t>
  </si>
  <si>
    <t>Received credit memo on returned merchandise.</t>
  </si>
  <si>
    <t>Check figure:</t>
  </si>
  <si>
    <t>Received a credit memo for returns.</t>
  </si>
  <si>
    <t>PR</t>
  </si>
  <si>
    <t>√</t>
  </si>
  <si>
    <t>125/√</t>
  </si>
  <si>
    <t>201/√</t>
  </si>
  <si>
    <t>D2</t>
  </si>
  <si>
    <t>G2</t>
  </si>
  <si>
    <t>P2</t>
  </si>
  <si>
    <t>Discounts</t>
  </si>
  <si>
    <t>163/√</t>
  </si>
  <si>
    <t>Acct. Rec. Debit</t>
  </si>
  <si>
    <t>L.T. Notes Pay</t>
  </si>
  <si>
    <t xml:space="preserve">Student Name:  </t>
  </si>
  <si>
    <t>Acct. Rec. Dr.</t>
  </si>
  <si>
    <t xml:space="preserve">  Purchases Returns and Allowances</t>
  </si>
  <si>
    <t>CHURCH COMPANY</t>
  </si>
  <si>
    <t>Van Industries</t>
  </si>
  <si>
    <t>Merchandise sold (cost $8,400)</t>
  </si>
  <si>
    <t>Gabel Company</t>
  </si>
  <si>
    <t>Merchandise sold (cost $5,800)</t>
  </si>
  <si>
    <t>Linda Witt</t>
  </si>
  <si>
    <t>Spell Supply</t>
  </si>
  <si>
    <t>Jovita Albany</t>
  </si>
  <si>
    <t>Sold merchandise (cost $2,900)</t>
  </si>
  <si>
    <t>CD Company</t>
  </si>
  <si>
    <t>Cash sales for first half of month (cost $20,210)</t>
  </si>
  <si>
    <t>Paid invoice less discount and credit memo</t>
  </si>
  <si>
    <t>Merchandise sold (cost $7,220)</t>
  </si>
  <si>
    <t>Merchandise sold (cost $3,280)</t>
  </si>
  <si>
    <t>Cash sales for second half of month (cost $16,820)</t>
  </si>
  <si>
    <t>March 1 beginning balance for Z. CHURCH, Capital</t>
  </si>
  <si>
    <t>Store Supplies/Gabel Co.</t>
  </si>
  <si>
    <t>Office Equip./Spell Supply</t>
  </si>
  <si>
    <t>Accounts Payable-Spell Supply</t>
  </si>
  <si>
    <t>The CD Company</t>
  </si>
  <si>
    <t>The CD Co.</t>
  </si>
  <si>
    <t>Accounts Payable-The CD Co.</t>
  </si>
  <si>
    <t>Receivable</t>
  </si>
  <si>
    <t>Page 2</t>
  </si>
  <si>
    <t>Accounts Payable-CD Co.</t>
  </si>
  <si>
    <t>Account Credited</t>
  </si>
  <si>
    <t xml:space="preserve">      Van Industries</t>
  </si>
  <si>
    <t xml:space="preserve">      Sales Salaries Exp.</t>
  </si>
  <si>
    <t xml:space="preserve">      The CD Company</t>
  </si>
  <si>
    <t xml:space="preserve">  Account Debited</t>
  </si>
  <si>
    <t xml:space="preserve">   Date</t>
  </si>
  <si>
    <t>Given Data PE-06Aa:</t>
  </si>
  <si>
    <t>Problem 0E-06Aa</t>
  </si>
  <si>
    <t>Given Data PE-03A:</t>
  </si>
  <si>
    <t>Problem E-03A</t>
  </si>
  <si>
    <t>Common Stock</t>
  </si>
  <si>
    <t>Retained Earnings</t>
  </si>
  <si>
    <t>Common stock</t>
  </si>
  <si>
    <t>Retained earnings</t>
  </si>
</sst>
</file>

<file path=xl/styles.xml><?xml version="1.0" encoding="utf-8"?>
<styleSheet xmlns="http://schemas.openxmlformats.org/spreadsheetml/2006/main">
  <numFmts count="9">
    <numFmt numFmtId="5" formatCode="&quot;$&quot;#,##0_);\(&quot;$&quot;#,##0\)"/>
    <numFmt numFmtId="6" formatCode="&quot;$&quot;#,##0_);[Red]\(&quot;$&quot;#,##0\)"/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7" formatCode="_(* #,##0_);_(* \(#,##0\);_(* &quot;-&quot;??_);_(@_)"/>
    <numFmt numFmtId="169" formatCode="_(&quot;$&quot;* #,##0_);_(&quot;$&quot;* \(#,##0\);_(&quot;$&quot;* &quot;-&quot;??_);_(@_)"/>
    <numFmt numFmtId="173" formatCode="0_)"/>
  </numFmts>
  <fonts count="11">
    <font>
      <sz val="10"/>
      <name val="Arial"/>
    </font>
    <font>
      <b/>
      <sz val="10"/>
      <name val="Arial"/>
    </font>
    <font>
      <sz val="10"/>
      <name val="Arial"/>
      <family val="2"/>
    </font>
    <font>
      <sz val="9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sz val="8"/>
      <color indexed="81"/>
      <name val="Tahoma"/>
      <family val="2"/>
    </font>
    <font>
      <sz val="9"/>
      <color indexed="10"/>
      <name val="Arial"/>
      <family val="2"/>
    </font>
    <font>
      <i/>
      <sz val="9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99"/>
        <bgColor indexed="64"/>
      </patternFill>
    </fill>
  </fills>
  <borders count="2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hair">
        <color indexed="44"/>
      </bottom>
      <diagonal/>
    </border>
    <border>
      <left/>
      <right/>
      <top/>
      <bottom style="double">
        <color indexed="64"/>
      </bottom>
      <diagonal/>
    </border>
    <border>
      <left style="hair">
        <color indexed="44"/>
      </left>
      <right/>
      <top style="thin">
        <color indexed="64"/>
      </top>
      <bottom/>
      <diagonal/>
    </border>
    <border>
      <left/>
      <right/>
      <top style="hair">
        <color indexed="44"/>
      </top>
      <bottom style="hair">
        <color indexed="44"/>
      </bottom>
      <diagonal/>
    </border>
    <border>
      <left style="hair">
        <color indexed="44"/>
      </left>
      <right/>
      <top style="hair">
        <color indexed="44"/>
      </top>
      <bottom style="hair">
        <color indexed="44"/>
      </bottom>
      <diagonal/>
    </border>
    <border>
      <left style="hair">
        <color indexed="44"/>
      </left>
      <right/>
      <top/>
      <bottom style="thin">
        <color indexed="64"/>
      </bottom>
      <diagonal/>
    </border>
    <border>
      <left style="hair">
        <color indexed="44"/>
      </left>
      <right/>
      <top/>
      <bottom style="double">
        <color indexed="64"/>
      </bottom>
      <diagonal/>
    </border>
    <border>
      <left style="hair">
        <color indexed="44"/>
      </left>
      <right style="hair">
        <color indexed="44"/>
      </right>
      <top/>
      <bottom style="hair">
        <color indexed="44"/>
      </bottom>
      <diagonal/>
    </border>
    <border>
      <left style="hair">
        <color indexed="44"/>
      </left>
      <right/>
      <top/>
      <bottom style="hair">
        <color indexed="44"/>
      </bottom>
      <diagonal/>
    </border>
    <border>
      <left style="hair">
        <color indexed="44"/>
      </left>
      <right style="hair">
        <color indexed="44"/>
      </right>
      <top style="hair">
        <color indexed="44"/>
      </top>
      <bottom style="hair">
        <color indexed="44"/>
      </bottom>
      <diagonal/>
    </border>
    <border>
      <left/>
      <right/>
      <top style="hair">
        <color indexed="44"/>
      </top>
      <bottom style="thin">
        <color indexed="64"/>
      </bottom>
      <diagonal/>
    </border>
    <border>
      <left style="hair">
        <color indexed="44"/>
      </left>
      <right style="hair">
        <color indexed="44"/>
      </right>
      <top style="hair">
        <color indexed="44"/>
      </top>
      <bottom style="thin">
        <color indexed="64"/>
      </bottom>
      <diagonal/>
    </border>
    <border>
      <left style="hair">
        <color indexed="44"/>
      </left>
      <right/>
      <top style="hair">
        <color indexed="4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hair">
        <color indexed="44"/>
      </left>
      <right style="hair">
        <color indexed="44"/>
      </right>
      <top style="thin">
        <color indexed="64"/>
      </top>
      <bottom style="double">
        <color indexed="64"/>
      </bottom>
      <diagonal/>
    </border>
    <border>
      <left style="hair">
        <color indexed="44"/>
      </left>
      <right/>
      <top style="thin">
        <color indexed="64"/>
      </top>
      <bottom style="double">
        <color indexed="64"/>
      </bottom>
      <diagonal/>
    </border>
    <border>
      <left style="hair">
        <color indexed="44"/>
      </left>
      <right/>
      <top/>
      <bottom/>
      <diagonal/>
    </border>
    <border>
      <left style="hair">
        <color indexed="44"/>
      </left>
      <right style="hair">
        <color indexed="44"/>
      </right>
      <top/>
      <bottom/>
      <diagonal/>
    </border>
    <border>
      <left style="hair">
        <color indexed="44"/>
      </left>
      <right style="hair">
        <color indexed="44"/>
      </right>
      <top/>
      <bottom style="double">
        <color indexed="64"/>
      </bottom>
      <diagonal/>
    </border>
    <border>
      <left style="hair">
        <color indexed="44"/>
      </left>
      <right style="hair">
        <color indexed="44"/>
      </right>
      <top style="thin">
        <color indexed="64"/>
      </top>
      <bottom/>
      <diagonal/>
    </border>
    <border>
      <left style="hair">
        <color indexed="44"/>
      </left>
      <right style="hair">
        <color indexed="44"/>
      </right>
      <top/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/>
      <top style="thin">
        <color indexed="64"/>
      </top>
      <bottom style="hair">
        <color indexed="44"/>
      </bottom>
      <diagonal/>
    </border>
    <border>
      <left style="hair">
        <color indexed="44"/>
      </left>
      <right style="hair">
        <color indexed="44"/>
      </right>
      <top style="thin">
        <color indexed="64"/>
      </top>
      <bottom style="hair">
        <color indexed="44"/>
      </bottom>
      <diagonal/>
    </border>
    <border>
      <left/>
      <right style="hair">
        <color indexed="44"/>
      </right>
      <top style="hair">
        <color indexed="44"/>
      </top>
      <bottom style="hair">
        <color indexed="44"/>
      </bottom>
      <diagonal/>
    </border>
    <border>
      <left/>
      <right style="hair">
        <color indexed="44"/>
      </right>
      <top style="hair">
        <color indexed="4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5">
    <xf numFmtId="0" fontId="0" fillId="0" borderId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1" fontId="2" fillId="4" borderId="0">
      <alignment horizontal="center"/>
    </xf>
    <xf numFmtId="41" fontId="2" fillId="5" borderId="0" applyBorder="0">
      <protection locked="0"/>
    </xf>
  </cellStyleXfs>
  <cellXfs count="178">
    <xf numFmtId="0" fontId="0" fillId="0" borderId="0" xfId="0"/>
    <xf numFmtId="0" fontId="3" fillId="0" borderId="0" xfId="0" applyFont="1"/>
    <xf numFmtId="0" fontId="6" fillId="0" borderId="0" xfId="0" applyFont="1"/>
    <xf numFmtId="0" fontId="4" fillId="0" borderId="0" xfId="0" applyFont="1"/>
    <xf numFmtId="1" fontId="4" fillId="0" borderId="0" xfId="0" applyNumberFormat="1" applyFont="1" applyBorder="1" applyAlignment="1"/>
    <xf numFmtId="1" fontId="4" fillId="0" borderId="0" xfId="0" applyNumberFormat="1" applyFont="1" applyBorder="1" applyAlignment="1" applyProtection="1"/>
    <xf numFmtId="1" fontId="3" fillId="0" borderId="0" xfId="1" applyNumberFormat="1" applyFont="1" applyBorder="1" applyAlignment="1" applyProtection="1"/>
    <xf numFmtId="1" fontId="3" fillId="0" borderId="0" xfId="0" applyNumberFormat="1" applyFont="1" applyBorder="1" applyAlignment="1" applyProtection="1"/>
    <xf numFmtId="0" fontId="1" fillId="3" borderId="0" xfId="0" applyFont="1" applyFill="1" applyAlignment="1" applyProtection="1">
      <alignment horizontal="centerContinuous"/>
    </xf>
    <xf numFmtId="0" fontId="4" fillId="3" borderId="0" xfId="0" applyFont="1" applyFill="1" applyAlignment="1">
      <alignment horizontal="centerContinuous"/>
    </xf>
    <xf numFmtId="0" fontId="4" fillId="3" borderId="0" xfId="0" applyFont="1" applyFill="1"/>
    <xf numFmtId="0" fontId="4" fillId="3" borderId="0" xfId="0" applyFont="1" applyFill="1" applyBorder="1" applyAlignment="1">
      <alignment horizontal="center"/>
    </xf>
    <xf numFmtId="0" fontId="4" fillId="3" borderId="0" xfId="0" applyFont="1" applyFill="1" applyAlignment="1">
      <alignment horizontal="right"/>
    </xf>
    <xf numFmtId="167" fontId="4" fillId="3" borderId="0" xfId="1" applyNumberFormat="1" applyFont="1" applyFill="1"/>
    <xf numFmtId="0" fontId="0" fillId="3" borderId="0" xfId="0" applyFill="1"/>
    <xf numFmtId="0" fontId="7" fillId="3" borderId="0" xfId="0" applyFont="1" applyFill="1" applyAlignment="1" applyProtection="1">
      <alignment horizontal="centerContinuous"/>
    </xf>
    <xf numFmtId="0" fontId="3" fillId="3" borderId="0" xfId="0" applyFont="1" applyFill="1" applyAlignment="1">
      <alignment horizontal="centerContinuous"/>
    </xf>
    <xf numFmtId="0" fontId="3" fillId="3" borderId="0" xfId="0" applyFont="1" applyFill="1"/>
    <xf numFmtId="0" fontId="3" fillId="3" borderId="0" xfId="0" applyFont="1" applyFill="1" applyAlignment="1" applyProtection="1">
      <alignment horizontal="center"/>
    </xf>
    <xf numFmtId="0" fontId="3" fillId="3" borderId="0" xfId="0" applyFont="1" applyFill="1" applyAlignment="1" applyProtection="1">
      <alignment horizontal="right"/>
    </xf>
    <xf numFmtId="0" fontId="3" fillId="3" borderId="0" xfId="0" applyFont="1" applyFill="1" applyAlignment="1" applyProtection="1">
      <alignment horizontal="left"/>
    </xf>
    <xf numFmtId="1" fontId="3" fillId="3" borderId="0" xfId="0" applyNumberFormat="1" applyFont="1" applyFill="1" applyAlignment="1" applyProtection="1">
      <alignment horizontal="center"/>
    </xf>
    <xf numFmtId="0" fontId="3" fillId="3" borderId="0" xfId="0" applyFont="1" applyFill="1" applyProtection="1"/>
    <xf numFmtId="1" fontId="3" fillId="0" borderId="0" xfId="2" applyNumberFormat="1" applyFont="1" applyBorder="1" applyAlignment="1" applyProtection="1"/>
    <xf numFmtId="6" fontId="4" fillId="3" borderId="0" xfId="0" applyNumberFormat="1" applyFont="1" applyFill="1"/>
    <xf numFmtId="0" fontId="3" fillId="3" borderId="0" xfId="0" applyFont="1" applyFill="1" applyBorder="1" applyAlignment="1" applyProtection="1">
      <alignment horizontal="center"/>
    </xf>
    <xf numFmtId="169" fontId="3" fillId="3" borderId="0" xfId="0" applyNumberFormat="1" applyFont="1" applyFill="1"/>
    <xf numFmtId="0" fontId="5" fillId="3" borderId="0" xfId="0" applyFont="1" applyFill="1"/>
    <xf numFmtId="37" fontId="3" fillId="3" borderId="0" xfId="0" applyNumberFormat="1" applyFont="1" applyFill="1" applyProtection="1"/>
    <xf numFmtId="0" fontId="3" fillId="3" borderId="0" xfId="0" quotePrefix="1" applyFont="1" applyFill="1" applyAlignment="1" applyProtection="1">
      <alignment horizontal="right"/>
    </xf>
    <xf numFmtId="37" fontId="3" fillId="3" borderId="0" xfId="0" applyNumberFormat="1" applyFont="1" applyFill="1" applyAlignment="1" applyProtection="1">
      <alignment horizontal="center"/>
    </xf>
    <xf numFmtId="0" fontId="3" fillId="3" borderId="0" xfId="0" applyFont="1" applyFill="1" applyAlignment="1">
      <alignment horizontal="center"/>
    </xf>
    <xf numFmtId="0" fontId="3" fillId="3" borderId="0" xfId="0" applyFont="1" applyFill="1" applyBorder="1" applyAlignment="1"/>
    <xf numFmtId="0" fontId="3" fillId="3" borderId="0" xfId="0" applyFont="1" applyFill="1" applyBorder="1" applyAlignment="1" applyProtection="1"/>
    <xf numFmtId="0" fontId="9" fillId="3" borderId="0" xfId="0" applyFont="1" applyFill="1" applyBorder="1" applyAlignment="1">
      <alignment horizontal="center"/>
    </xf>
    <xf numFmtId="0" fontId="7" fillId="3" borderId="0" xfId="0" applyFont="1" applyFill="1" applyAlignment="1">
      <alignment horizontal="centerContinuous"/>
    </xf>
    <xf numFmtId="1" fontId="7" fillId="3" borderId="0" xfId="0" applyNumberFormat="1" applyFont="1" applyFill="1" applyBorder="1" applyAlignment="1">
      <alignment horizontal="centerContinuous"/>
    </xf>
    <xf numFmtId="0" fontId="7" fillId="3" borderId="0" xfId="0" applyFont="1" applyFill="1"/>
    <xf numFmtId="0" fontId="7" fillId="3" borderId="0" xfId="0" applyFont="1" applyFill="1" applyAlignment="1" applyProtection="1">
      <alignment horizontal="center"/>
    </xf>
    <xf numFmtId="1" fontId="7" fillId="3" borderId="0" xfId="0" applyNumberFormat="1" applyFont="1" applyFill="1" applyBorder="1" applyAlignment="1" applyProtection="1">
      <alignment horizontal="centerContinuous"/>
    </xf>
    <xf numFmtId="0" fontId="7" fillId="3" borderId="1" xfId="0" applyFont="1" applyFill="1" applyBorder="1" applyAlignment="1" applyProtection="1">
      <alignment horizontal="center"/>
    </xf>
    <xf numFmtId="1" fontId="7" fillId="3" borderId="1" xfId="0" applyNumberFormat="1" applyFont="1" applyFill="1" applyBorder="1" applyAlignment="1" applyProtection="1">
      <alignment horizontal="centerContinuous"/>
    </xf>
    <xf numFmtId="0" fontId="7" fillId="3" borderId="0" xfId="0" applyFont="1" applyFill="1" applyAlignment="1">
      <alignment horizontal="center"/>
    </xf>
    <xf numFmtId="0" fontId="7" fillId="3" borderId="0" xfId="0" quotePrefix="1" applyFont="1" applyFill="1" applyAlignment="1" applyProtection="1">
      <alignment horizontal="center"/>
    </xf>
    <xf numFmtId="0" fontId="7" fillId="3" borderId="0" xfId="0" applyFont="1" applyFill="1" applyBorder="1" applyAlignment="1" applyProtection="1">
      <alignment horizontal="center"/>
    </xf>
    <xf numFmtId="0" fontId="7" fillId="3" borderId="0" xfId="0" applyFont="1" applyFill="1" applyBorder="1" applyAlignment="1" applyProtection="1">
      <alignment horizontal="right"/>
    </xf>
    <xf numFmtId="0" fontId="7" fillId="3" borderId="1" xfId="0" applyFont="1" applyFill="1" applyBorder="1" applyAlignment="1" applyProtection="1">
      <alignment horizontal="left"/>
    </xf>
    <xf numFmtId="0" fontId="7" fillId="3" borderId="1" xfId="0" applyFont="1" applyFill="1" applyBorder="1" applyAlignment="1" applyProtection="1">
      <alignment horizontal="right"/>
    </xf>
    <xf numFmtId="37" fontId="7" fillId="3" borderId="1" xfId="0" applyNumberFormat="1" applyFont="1" applyFill="1" applyBorder="1" applyAlignment="1" applyProtection="1">
      <alignment horizontal="center"/>
    </xf>
    <xf numFmtId="0" fontId="5" fillId="3" borderId="1" xfId="0" applyFont="1" applyFill="1" applyBorder="1"/>
    <xf numFmtId="3" fontId="0" fillId="3" borderId="0" xfId="0" applyNumberFormat="1" applyFill="1" applyBorder="1" applyAlignment="1">
      <alignment horizontal="center"/>
    </xf>
    <xf numFmtId="3" fontId="4" fillId="3" borderId="0" xfId="1" applyNumberFormat="1" applyFont="1" applyFill="1" applyAlignment="1">
      <alignment horizontal="center"/>
    </xf>
    <xf numFmtId="3" fontId="4" fillId="3" borderId="0" xfId="0" applyNumberFormat="1" applyFont="1" applyFill="1" applyAlignment="1">
      <alignment horizontal="center"/>
    </xf>
    <xf numFmtId="49" fontId="0" fillId="3" borderId="0" xfId="0" applyNumberFormat="1" applyFill="1" applyBorder="1" applyAlignment="1">
      <alignment horizontal="center"/>
    </xf>
    <xf numFmtId="49" fontId="4" fillId="3" borderId="0" xfId="1" applyNumberFormat="1" applyFont="1" applyFill="1" applyAlignment="1">
      <alignment horizontal="center"/>
    </xf>
    <xf numFmtId="49" fontId="4" fillId="3" borderId="0" xfId="0" applyNumberFormat="1" applyFont="1" applyFill="1" applyAlignment="1">
      <alignment horizontal="center"/>
    </xf>
    <xf numFmtId="0" fontId="4" fillId="3" borderId="0" xfId="0" applyFont="1" applyFill="1" applyAlignment="1">
      <alignment horizontal="center"/>
    </xf>
    <xf numFmtId="0" fontId="5" fillId="3" borderId="0" xfId="0" applyFont="1" applyFill="1" applyBorder="1" applyAlignment="1">
      <alignment horizontal="center"/>
    </xf>
    <xf numFmtId="0" fontId="5" fillId="3" borderId="1" xfId="0" applyFont="1" applyFill="1" applyBorder="1" applyAlignment="1">
      <alignment horizontal="center"/>
    </xf>
    <xf numFmtId="41" fontId="4" fillId="3" borderId="0" xfId="1" applyNumberFormat="1" applyFont="1" applyFill="1" applyBorder="1" applyAlignment="1">
      <alignment horizontal="center"/>
    </xf>
    <xf numFmtId="41" fontId="4" fillId="3" borderId="0" xfId="1" applyNumberFormat="1" applyFont="1" applyFill="1"/>
    <xf numFmtId="41" fontId="0" fillId="3" borderId="0" xfId="0" applyNumberFormat="1" applyFill="1"/>
    <xf numFmtId="42" fontId="4" fillId="3" borderId="0" xfId="0" applyNumberFormat="1" applyFont="1" applyFill="1"/>
    <xf numFmtId="37" fontId="7" fillId="3" borderId="0" xfId="0" applyNumberFormat="1" applyFont="1" applyFill="1" applyAlignment="1" applyProtection="1">
      <alignment horizontal="right"/>
    </xf>
    <xf numFmtId="0" fontId="7" fillId="3" borderId="0" xfId="0" applyFont="1" applyFill="1" applyProtection="1"/>
    <xf numFmtId="37" fontId="7" fillId="3" borderId="0" xfId="0" applyNumberFormat="1" applyFont="1" applyFill="1" applyProtection="1"/>
    <xf numFmtId="37" fontId="7" fillId="3" borderId="1" xfId="0" applyNumberFormat="1" applyFont="1" applyFill="1" applyBorder="1" applyAlignment="1" applyProtection="1">
      <alignment horizontal="centerContinuous"/>
    </xf>
    <xf numFmtId="169" fontId="3" fillId="2" borderId="2" xfId="2" applyNumberFormat="1" applyFont="1" applyFill="1" applyBorder="1" applyProtection="1">
      <protection locked="0"/>
    </xf>
    <xf numFmtId="167" fontId="3" fillId="2" borderId="1" xfId="1" applyNumberFormat="1" applyFont="1" applyFill="1" applyBorder="1" applyProtection="1">
      <protection locked="0"/>
    </xf>
    <xf numFmtId="169" fontId="3" fillId="2" borderId="3" xfId="0" applyNumberFormat="1" applyFont="1" applyFill="1" applyBorder="1" applyProtection="1">
      <protection locked="0"/>
    </xf>
    <xf numFmtId="169" fontId="3" fillId="2" borderId="0" xfId="2" applyNumberFormat="1" applyFont="1" applyFill="1" applyProtection="1">
      <protection locked="0"/>
    </xf>
    <xf numFmtId="169" fontId="3" fillId="2" borderId="4" xfId="0" applyNumberFormat="1" applyFont="1" applyFill="1" applyBorder="1" applyProtection="1">
      <protection locked="0"/>
    </xf>
    <xf numFmtId="167" fontId="3" fillId="2" borderId="5" xfId="1" applyNumberFormat="1" applyFont="1" applyFill="1" applyBorder="1" applyProtection="1">
      <protection locked="0"/>
    </xf>
    <xf numFmtId="169" fontId="3" fillId="2" borderId="6" xfId="0" applyNumberFormat="1" applyFont="1" applyFill="1" applyBorder="1" applyProtection="1">
      <protection locked="0"/>
    </xf>
    <xf numFmtId="169" fontId="3" fillId="2" borderId="5" xfId="0" applyNumberFormat="1" applyFont="1" applyFill="1" applyBorder="1" applyProtection="1">
      <protection locked="0"/>
    </xf>
    <xf numFmtId="169" fontId="3" fillId="2" borderId="6" xfId="2" applyNumberFormat="1" applyFont="1" applyFill="1" applyBorder="1" applyProtection="1">
      <protection locked="0"/>
    </xf>
    <xf numFmtId="167" fontId="3" fillId="2" borderId="6" xfId="1" applyNumberFormat="1" applyFont="1" applyFill="1" applyBorder="1" applyProtection="1">
      <protection locked="0"/>
    </xf>
    <xf numFmtId="167" fontId="3" fillId="2" borderId="7" xfId="1" applyNumberFormat="1" applyFont="1" applyFill="1" applyBorder="1" applyProtection="1">
      <protection locked="0"/>
    </xf>
    <xf numFmtId="169" fontId="3" fillId="2" borderId="3" xfId="2" applyNumberFormat="1" applyFont="1" applyFill="1" applyBorder="1" applyProtection="1">
      <protection locked="0"/>
    </xf>
    <xf numFmtId="169" fontId="3" fillId="2" borderId="8" xfId="2" applyNumberFormat="1" applyFont="1" applyFill="1" applyBorder="1" applyProtection="1">
      <protection locked="0"/>
    </xf>
    <xf numFmtId="37" fontId="3" fillId="2" borderId="2" xfId="0" applyNumberFormat="1" applyFont="1" applyFill="1" applyBorder="1" applyProtection="1">
      <protection locked="0"/>
    </xf>
    <xf numFmtId="37" fontId="3" fillId="2" borderId="9" xfId="0" applyNumberFormat="1" applyFont="1" applyFill="1" applyBorder="1" applyProtection="1">
      <protection locked="0"/>
    </xf>
    <xf numFmtId="37" fontId="3" fillId="2" borderId="10" xfId="0" applyNumberFormat="1" applyFont="1" applyFill="1" applyBorder="1" applyProtection="1">
      <protection locked="0"/>
    </xf>
    <xf numFmtId="37" fontId="3" fillId="2" borderId="5" xfId="0" applyNumberFormat="1" applyFont="1" applyFill="1" applyBorder="1" applyProtection="1">
      <protection locked="0"/>
    </xf>
    <xf numFmtId="37" fontId="3" fillId="2" borderId="11" xfId="0" applyNumberFormat="1" applyFont="1" applyFill="1" applyBorder="1" applyProtection="1">
      <protection locked="0"/>
    </xf>
    <xf numFmtId="37" fontId="3" fillId="2" borderId="6" xfId="0" applyNumberFormat="1" applyFont="1" applyFill="1" applyBorder="1" applyProtection="1">
      <protection locked="0"/>
    </xf>
    <xf numFmtId="37" fontId="3" fillId="2" borderId="12" xfId="0" applyNumberFormat="1" applyFont="1" applyFill="1" applyBorder="1" applyProtection="1">
      <protection locked="0"/>
    </xf>
    <xf numFmtId="37" fontId="3" fillId="2" borderId="13" xfId="0" applyNumberFormat="1" applyFont="1" applyFill="1" applyBorder="1" applyProtection="1">
      <protection locked="0"/>
    </xf>
    <xf numFmtId="37" fontId="3" fillId="2" borderId="14" xfId="0" applyNumberFormat="1" applyFont="1" applyFill="1" applyBorder="1" applyProtection="1">
      <protection locked="0"/>
    </xf>
    <xf numFmtId="37" fontId="3" fillId="2" borderId="15" xfId="0" applyNumberFormat="1" applyFont="1" applyFill="1" applyBorder="1" applyProtection="1">
      <protection locked="0"/>
    </xf>
    <xf numFmtId="37" fontId="3" fillId="2" borderId="16" xfId="0" applyNumberFormat="1" applyFont="1" applyFill="1" applyBorder="1" applyProtection="1">
      <protection locked="0"/>
    </xf>
    <xf numFmtId="37" fontId="3" fillId="2" borderId="17" xfId="0" applyNumberFormat="1" applyFont="1" applyFill="1" applyBorder="1" applyProtection="1">
      <protection locked="0"/>
    </xf>
    <xf numFmtId="37" fontId="3" fillId="2" borderId="0" xfId="0" applyNumberFormat="1" applyFont="1" applyFill="1" applyProtection="1">
      <protection locked="0"/>
    </xf>
    <xf numFmtId="37" fontId="3" fillId="2" borderId="4" xfId="0" applyNumberFormat="1" applyFont="1" applyFill="1" applyBorder="1" applyAlignment="1" applyProtection="1">
      <alignment horizontal="center"/>
      <protection locked="0"/>
    </xf>
    <xf numFmtId="37" fontId="3" fillId="2" borderId="6" xfId="0" applyNumberFormat="1" applyFont="1" applyFill="1" applyBorder="1" applyAlignment="1" applyProtection="1">
      <alignment horizontal="center"/>
      <protection locked="0"/>
    </xf>
    <xf numFmtId="37" fontId="3" fillId="2" borderId="1" xfId="0" applyNumberFormat="1" applyFont="1" applyFill="1" applyBorder="1" applyProtection="1">
      <protection locked="0"/>
    </xf>
    <xf numFmtId="37" fontId="3" fillId="2" borderId="18" xfId="0" applyNumberFormat="1" applyFont="1" applyFill="1" applyBorder="1" applyAlignment="1" applyProtection="1">
      <alignment horizontal="center"/>
      <protection locked="0"/>
    </xf>
    <xf numFmtId="37" fontId="3" fillId="2" borderId="3" xfId="0" applyNumberFormat="1" applyFont="1" applyFill="1" applyBorder="1" applyProtection="1">
      <protection locked="0"/>
    </xf>
    <xf numFmtId="37" fontId="3" fillId="2" borderId="17" xfId="0" applyNumberFormat="1" applyFont="1" applyFill="1" applyBorder="1" applyAlignment="1" applyProtection="1">
      <alignment horizontal="center"/>
      <protection locked="0"/>
    </xf>
    <xf numFmtId="37" fontId="3" fillId="2" borderId="19" xfId="0" applyNumberFormat="1" applyFont="1" applyFill="1" applyBorder="1" applyProtection="1">
      <protection locked="0"/>
    </xf>
    <xf numFmtId="37" fontId="3" fillId="2" borderId="20" xfId="0" applyNumberFormat="1" applyFont="1" applyFill="1" applyBorder="1" applyProtection="1">
      <protection locked="0"/>
    </xf>
    <xf numFmtId="37" fontId="3" fillId="2" borderId="21" xfId="0" applyNumberFormat="1" applyFont="1" applyFill="1" applyBorder="1" applyProtection="1">
      <protection locked="0"/>
    </xf>
    <xf numFmtId="37" fontId="3" fillId="2" borderId="4" xfId="0" applyNumberFormat="1" applyFont="1" applyFill="1" applyBorder="1" applyProtection="1">
      <protection locked="0"/>
    </xf>
    <xf numFmtId="0" fontId="3" fillId="2" borderId="11" xfId="0" applyFont="1" applyFill="1" applyBorder="1" applyProtection="1">
      <protection locked="0"/>
    </xf>
    <xf numFmtId="37" fontId="3" fillId="2" borderId="22" xfId="0" applyNumberFormat="1" applyFont="1" applyFill="1" applyBorder="1" applyProtection="1">
      <protection locked="0"/>
    </xf>
    <xf numFmtId="37" fontId="3" fillId="2" borderId="7" xfId="0" applyNumberFormat="1" applyFont="1" applyFill="1" applyBorder="1" applyProtection="1">
      <protection locked="0"/>
    </xf>
    <xf numFmtId="0" fontId="3" fillId="2" borderId="5" xfId="0" applyFont="1" applyFill="1" applyBorder="1" applyProtection="1">
      <protection locked="0"/>
    </xf>
    <xf numFmtId="37" fontId="3" fillId="2" borderId="8" xfId="0" applyNumberFormat="1" applyFont="1" applyFill="1" applyBorder="1" applyProtection="1">
      <protection locked="0"/>
    </xf>
    <xf numFmtId="0" fontId="3" fillId="3" borderId="0" xfId="0" applyFont="1" applyFill="1" applyBorder="1" applyAlignment="1">
      <alignment horizontal="center"/>
    </xf>
    <xf numFmtId="0" fontId="3" fillId="0" borderId="0" xfId="0" applyFont="1" applyBorder="1" applyAlignment="1" applyProtection="1">
      <alignment horizontal="right"/>
    </xf>
    <xf numFmtId="0" fontId="7" fillId="0" borderId="0" xfId="0" applyFont="1" applyAlignment="1" applyProtection="1"/>
    <xf numFmtId="1" fontId="3" fillId="0" borderId="0" xfId="0" applyNumberFormat="1" applyFont="1" applyBorder="1" applyAlignment="1"/>
    <xf numFmtId="0" fontId="3" fillId="0" borderId="0" xfId="0" applyFont="1" applyProtection="1"/>
    <xf numFmtId="0" fontId="7" fillId="0" borderId="0" xfId="0" quotePrefix="1" applyFont="1" applyBorder="1" applyAlignment="1" applyProtection="1"/>
    <xf numFmtId="0" fontId="3" fillId="3" borderId="0" xfId="0" applyFont="1" applyFill="1" applyBorder="1"/>
    <xf numFmtId="0" fontId="9" fillId="3" borderId="23" xfId="0" applyFont="1" applyFill="1" applyBorder="1" applyAlignment="1">
      <alignment horizontal="center"/>
    </xf>
    <xf numFmtId="173" fontId="3" fillId="3" borderId="0" xfId="0" applyNumberFormat="1" applyFont="1" applyFill="1" applyAlignment="1" applyProtection="1">
      <alignment horizontal="center"/>
    </xf>
    <xf numFmtId="173" fontId="3" fillId="3" borderId="0" xfId="0" applyNumberFormat="1" applyFont="1" applyFill="1" applyProtection="1"/>
    <xf numFmtId="0" fontId="3" fillId="2" borderId="21" xfId="0" applyFont="1" applyFill="1" applyBorder="1" applyProtection="1">
      <protection locked="0"/>
    </xf>
    <xf numFmtId="39" fontId="3" fillId="3" borderId="0" xfId="0" applyNumberFormat="1" applyFont="1" applyFill="1" applyAlignment="1" applyProtection="1">
      <alignment horizontal="center"/>
    </xf>
    <xf numFmtId="5" fontId="3" fillId="3" borderId="0" xfId="0" applyNumberFormat="1" applyFont="1" applyFill="1" applyProtection="1"/>
    <xf numFmtId="0" fontId="7" fillId="3" borderId="1" xfId="0" applyFont="1" applyFill="1" applyBorder="1"/>
    <xf numFmtId="5" fontId="7" fillId="3" borderId="1" xfId="0" applyNumberFormat="1" applyFont="1" applyFill="1" applyBorder="1" applyAlignment="1" applyProtection="1">
      <alignment horizontal="right"/>
    </xf>
    <xf numFmtId="37" fontId="7" fillId="3" borderId="1" xfId="0" applyNumberFormat="1" applyFont="1" applyFill="1" applyBorder="1" applyAlignment="1" applyProtection="1">
      <alignment horizontal="right"/>
    </xf>
    <xf numFmtId="0" fontId="9" fillId="3" borderId="0" xfId="0" applyFont="1" applyFill="1" applyAlignment="1">
      <alignment horizontal="center"/>
    </xf>
    <xf numFmtId="3" fontId="3" fillId="3" borderId="0" xfId="0" applyNumberFormat="1" applyFont="1" applyFill="1" applyProtection="1"/>
    <xf numFmtId="3" fontId="3" fillId="0" borderId="0" xfId="0" applyNumberFormat="1" applyFont="1" applyProtection="1"/>
    <xf numFmtId="37" fontId="3" fillId="2" borderId="24" xfId="0" applyNumberFormat="1" applyFont="1" applyFill="1" applyBorder="1" applyProtection="1">
      <protection locked="0"/>
    </xf>
    <xf numFmtId="37" fontId="3" fillId="2" borderId="25" xfId="0" applyNumberFormat="1" applyFont="1" applyFill="1" applyBorder="1" applyProtection="1">
      <protection locked="0"/>
    </xf>
    <xf numFmtId="0" fontId="3" fillId="2" borderId="0" xfId="0" applyFont="1" applyFill="1" applyProtection="1">
      <protection locked="0"/>
    </xf>
    <xf numFmtId="37" fontId="3" fillId="3" borderId="0" xfId="0" applyNumberFormat="1" applyFont="1" applyFill="1"/>
    <xf numFmtId="37" fontId="7" fillId="3" borderId="0" xfId="0" applyNumberFormat="1" applyFont="1" applyFill="1"/>
    <xf numFmtId="0" fontId="7" fillId="0" borderId="0" xfId="0" applyFont="1"/>
    <xf numFmtId="37" fontId="3" fillId="3" borderId="0" xfId="0" applyNumberFormat="1" applyFont="1" applyFill="1" applyBorder="1" applyAlignment="1" applyProtection="1">
      <alignment horizontal="center"/>
    </xf>
    <xf numFmtId="37" fontId="3" fillId="2" borderId="24" xfId="0" applyNumberFormat="1" applyFont="1" applyFill="1" applyBorder="1" applyAlignment="1" applyProtection="1">
      <alignment horizontal="center"/>
      <protection locked="0"/>
    </xf>
    <xf numFmtId="37" fontId="3" fillId="2" borderId="25" xfId="0" applyNumberFormat="1" applyFont="1" applyFill="1" applyBorder="1" applyAlignment="1" applyProtection="1">
      <alignment horizontal="center"/>
      <protection locked="0"/>
    </xf>
    <xf numFmtId="37" fontId="3" fillId="2" borderId="24" xfId="0" applyNumberFormat="1" applyFont="1" applyFill="1" applyBorder="1" applyAlignment="1" applyProtection="1">
      <alignment horizontal="centerContinuous"/>
      <protection locked="0"/>
    </xf>
    <xf numFmtId="0" fontId="3" fillId="3" borderId="0" xfId="0" applyFont="1" applyFill="1" applyBorder="1" applyAlignment="1" applyProtection="1">
      <alignment horizontal="right"/>
    </xf>
    <xf numFmtId="37" fontId="3" fillId="2" borderId="0" xfId="0" applyNumberFormat="1" applyFont="1" applyFill="1" applyBorder="1" applyAlignment="1" applyProtection="1">
      <alignment horizontal="center"/>
      <protection locked="0"/>
    </xf>
    <xf numFmtId="37" fontId="3" fillId="2" borderId="19" xfId="0" applyNumberFormat="1" applyFont="1" applyFill="1" applyBorder="1" applyAlignment="1" applyProtection="1">
      <alignment horizontal="center"/>
      <protection locked="0"/>
    </xf>
    <xf numFmtId="37" fontId="3" fillId="2" borderId="0" xfId="0" applyNumberFormat="1" applyFont="1" applyFill="1" applyBorder="1" applyAlignment="1" applyProtection="1">
      <alignment horizontal="centerContinuous"/>
      <protection locked="0"/>
    </xf>
    <xf numFmtId="39" fontId="3" fillId="3" borderId="0" xfId="0" applyNumberFormat="1" applyFont="1" applyFill="1" applyProtection="1"/>
    <xf numFmtId="39" fontId="7" fillId="3" borderId="0" xfId="0" applyNumberFormat="1" applyFont="1" applyFill="1" applyProtection="1"/>
    <xf numFmtId="39" fontId="7" fillId="3" borderId="1" xfId="0" applyNumberFormat="1" applyFont="1" applyFill="1" applyBorder="1" applyAlignment="1" applyProtection="1">
      <alignment horizontal="center"/>
    </xf>
    <xf numFmtId="37" fontId="3" fillId="2" borderId="17" xfId="0" applyNumberFormat="1" applyFont="1" applyFill="1" applyBorder="1" applyAlignment="1" applyProtection="1">
      <alignment horizontal="right"/>
      <protection locked="0"/>
    </xf>
    <xf numFmtId="37" fontId="3" fillId="2" borderId="24" xfId="0" applyNumberFormat="1" applyFont="1" applyFill="1" applyBorder="1" applyAlignment="1" applyProtection="1">
      <alignment horizontal="right"/>
      <protection locked="0"/>
    </xf>
    <xf numFmtId="49" fontId="2" fillId="3" borderId="0" xfId="1" applyNumberFormat="1" applyFont="1" applyFill="1" applyAlignment="1">
      <alignment horizontal="center"/>
    </xf>
    <xf numFmtId="0" fontId="2" fillId="3" borderId="0" xfId="0" applyFont="1" applyFill="1"/>
    <xf numFmtId="41" fontId="2" fillId="4" borderId="0" xfId="3">
      <alignment horizontal="center"/>
    </xf>
    <xf numFmtId="37" fontId="3" fillId="2" borderId="4" xfId="0" applyNumberFormat="1" applyFont="1" applyFill="1" applyBorder="1" applyAlignment="1" applyProtection="1">
      <alignment horizontal="right"/>
      <protection locked="0"/>
    </xf>
    <xf numFmtId="37" fontId="3" fillId="2" borderId="6" xfId="0" applyNumberFormat="1" applyFont="1" applyFill="1" applyBorder="1" applyAlignment="1" applyProtection="1">
      <alignment horizontal="right"/>
      <protection locked="0"/>
    </xf>
    <xf numFmtId="37" fontId="3" fillId="2" borderId="7" xfId="0" applyNumberFormat="1" applyFont="1" applyFill="1" applyBorder="1" applyAlignment="1" applyProtection="1">
      <alignment horizontal="right"/>
      <protection locked="0"/>
    </xf>
    <xf numFmtId="167" fontId="3" fillId="2" borderId="26" xfId="1" applyNumberFormat="1" applyFont="1" applyFill="1" applyBorder="1" applyProtection="1">
      <protection locked="0"/>
    </xf>
    <xf numFmtId="167" fontId="3" fillId="2" borderId="27" xfId="1" applyNumberFormat="1" applyFont="1" applyFill="1" applyBorder="1" applyProtection="1">
      <protection locked="0"/>
    </xf>
    <xf numFmtId="167" fontId="3" fillId="2" borderId="14" xfId="1" applyNumberFormat="1" applyFont="1" applyFill="1" applyBorder="1" applyProtection="1">
      <protection locked="0"/>
    </xf>
    <xf numFmtId="41" fontId="2" fillId="4" borderId="1" xfId="3" applyBorder="1">
      <alignment horizontal="center"/>
    </xf>
    <xf numFmtId="0" fontId="7" fillId="0" borderId="0" xfId="0" quotePrefix="1" applyFont="1" applyBorder="1" applyAlignment="1" applyProtection="1">
      <alignment horizontal="left"/>
    </xf>
    <xf numFmtId="0" fontId="7" fillId="0" borderId="0" xfId="0" applyFont="1" applyAlignment="1" applyProtection="1">
      <alignment horizontal="left"/>
      <protection locked="0"/>
    </xf>
    <xf numFmtId="0" fontId="7" fillId="3" borderId="0" xfId="0" applyFont="1" applyFill="1" applyAlignment="1" applyProtection="1">
      <alignment horizontal="left"/>
    </xf>
    <xf numFmtId="0" fontId="3" fillId="3" borderId="0" xfId="0" applyFont="1" applyFill="1" applyAlignment="1" applyProtection="1">
      <alignment horizontal="left"/>
    </xf>
    <xf numFmtId="0" fontId="3" fillId="3" borderId="0" xfId="0" applyFont="1" applyFill="1" applyAlignment="1">
      <alignment horizontal="left"/>
    </xf>
    <xf numFmtId="0" fontId="7" fillId="3" borderId="0" xfId="0" applyFont="1" applyFill="1" applyAlignment="1" applyProtection="1">
      <alignment horizontal="center"/>
    </xf>
    <xf numFmtId="0" fontId="3" fillId="3" borderId="28" xfId="0" applyFont="1" applyFill="1" applyBorder="1" applyAlignment="1">
      <alignment horizontal="left"/>
    </xf>
    <xf numFmtId="0" fontId="7" fillId="3" borderId="1" xfId="0" applyFont="1" applyFill="1" applyBorder="1" applyAlignment="1" applyProtection="1">
      <alignment horizontal="center"/>
    </xf>
    <xf numFmtId="0" fontId="3" fillId="3" borderId="28" xfId="0" applyFont="1" applyFill="1" applyBorder="1" applyAlignment="1" applyProtection="1">
      <alignment horizontal="left"/>
    </xf>
    <xf numFmtId="0" fontId="7" fillId="3" borderId="1" xfId="0" applyFont="1" applyFill="1" applyBorder="1" applyAlignment="1" applyProtection="1">
      <alignment horizontal="left"/>
    </xf>
    <xf numFmtId="37" fontId="3" fillId="3" borderId="0" xfId="0" applyNumberFormat="1" applyFont="1" applyFill="1" applyAlignment="1" applyProtection="1">
      <alignment horizontal="left"/>
    </xf>
    <xf numFmtId="37" fontId="3" fillId="3" borderId="28" xfId="0" applyNumberFormat="1" applyFont="1" applyFill="1" applyBorder="1" applyAlignment="1" applyProtection="1">
      <alignment horizontal="left"/>
    </xf>
    <xf numFmtId="0" fontId="10" fillId="3" borderId="0" xfId="0" applyFont="1" applyFill="1" applyAlignment="1">
      <alignment horizontal="left"/>
    </xf>
    <xf numFmtId="16" fontId="7" fillId="3" borderId="0" xfId="0" quotePrefix="1" applyNumberFormat="1" applyFont="1" applyFill="1" applyAlignment="1" applyProtection="1">
      <alignment horizontal="center"/>
    </xf>
    <xf numFmtId="0" fontId="7" fillId="3" borderId="0" xfId="0" applyFont="1" applyFill="1" applyAlignment="1">
      <alignment horizontal="center"/>
    </xf>
    <xf numFmtId="0" fontId="2" fillId="0" borderId="0" xfId="0" applyFont="1" applyAlignment="1">
      <alignment horizontal="left"/>
    </xf>
    <xf numFmtId="0" fontId="4" fillId="3" borderId="0" xfId="0" applyFont="1" applyFill="1" applyAlignment="1">
      <alignment horizontal="left"/>
    </xf>
    <xf numFmtId="0" fontId="2" fillId="3" borderId="0" xfId="0" applyFont="1" applyFill="1" applyAlignment="1">
      <alignment horizontal="left"/>
    </xf>
    <xf numFmtId="0" fontId="5" fillId="3" borderId="0" xfId="0" applyFont="1" applyFill="1" applyAlignment="1">
      <alignment horizontal="left"/>
    </xf>
    <xf numFmtId="0" fontId="1" fillId="3" borderId="0" xfId="0" applyFont="1" applyFill="1" applyAlignment="1" applyProtection="1">
      <alignment horizontal="center"/>
    </xf>
    <xf numFmtId="0" fontId="4" fillId="3" borderId="28" xfId="0" applyFont="1" applyFill="1" applyBorder="1" applyAlignment="1">
      <alignment horizontal="left"/>
    </xf>
    <xf numFmtId="0" fontId="2" fillId="3" borderId="28" xfId="0" applyFont="1" applyFill="1" applyBorder="1" applyAlignment="1">
      <alignment horizontal="left"/>
    </xf>
  </cellXfs>
  <cellStyles count="5">
    <cellStyle name="Comma" xfId="1" builtinId="3"/>
    <cellStyle name="Currency" xfId="2" builtinId="4"/>
    <cellStyle name="MH Blue w/ #" xfId="3"/>
    <cellStyle name="MH Yellow w/#" xfId="4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A1:V259"/>
  <sheetViews>
    <sheetView showGridLines="0" tabSelected="1" zoomScaleNormal="100" workbookViewId="0">
      <selection activeCell="D1" sqref="D1:E1"/>
    </sheetView>
  </sheetViews>
  <sheetFormatPr defaultRowHeight="12.75"/>
  <cols>
    <col min="1" max="1" width="2.7109375" style="3" customWidth="1"/>
    <col min="2" max="2" width="6.42578125" style="3" customWidth="1"/>
    <col min="3" max="12" width="12.7109375" style="3" customWidth="1"/>
    <col min="13" max="13" width="2.7109375" style="3" customWidth="1"/>
    <col min="14" max="35" width="12.7109375" style="3" customWidth="1"/>
    <col min="36" max="16384" width="9.140625" style="3"/>
  </cols>
  <sheetData>
    <row r="1" spans="1:22" s="1" customFormat="1" ht="12">
      <c r="C1" s="109" t="s">
        <v>134</v>
      </c>
      <c r="D1" s="157"/>
      <c r="E1" s="157"/>
      <c r="I1" s="110"/>
      <c r="V1" s="7"/>
    </row>
    <row r="2" spans="1:22" s="1" customFormat="1" ht="12">
      <c r="C2" s="109" t="s">
        <v>1</v>
      </c>
      <c r="D2" s="157"/>
      <c r="E2" s="157"/>
      <c r="I2" s="110"/>
      <c r="V2" s="111"/>
    </row>
    <row r="3" spans="1:22" s="1" customFormat="1" ht="12">
      <c r="C3" s="112"/>
      <c r="D3" s="156" t="s">
        <v>171</v>
      </c>
      <c r="E3" s="156"/>
      <c r="I3" s="113"/>
      <c r="V3" s="111"/>
    </row>
    <row r="4" spans="1:22" s="1" customFormat="1" ht="12">
      <c r="V4" s="111"/>
    </row>
    <row r="5" spans="1:22" s="1" customFormat="1">
      <c r="A5" s="148"/>
      <c r="B5" s="148"/>
      <c r="C5" s="148"/>
      <c r="D5" s="148"/>
      <c r="E5" s="148"/>
      <c r="F5" s="148"/>
      <c r="G5" s="148"/>
      <c r="H5" s="148"/>
      <c r="I5" s="148" t="s">
        <v>160</v>
      </c>
      <c r="V5" s="111"/>
    </row>
    <row r="6" spans="1:22" s="1" customFormat="1">
      <c r="A6" s="148"/>
      <c r="B6" s="15" t="s">
        <v>137</v>
      </c>
      <c r="C6" s="35"/>
      <c r="D6" s="35"/>
      <c r="E6" s="35"/>
      <c r="F6" s="35"/>
      <c r="G6" s="35"/>
      <c r="H6" s="36"/>
      <c r="I6" s="17"/>
      <c r="J6" s="7"/>
      <c r="K6" s="7"/>
    </row>
    <row r="7" spans="1:22" s="1" customFormat="1">
      <c r="A7" s="148"/>
      <c r="B7" s="15" t="s">
        <v>20</v>
      </c>
      <c r="C7" s="35"/>
      <c r="D7" s="35"/>
      <c r="E7" s="35"/>
      <c r="F7" s="35"/>
      <c r="G7" s="35"/>
      <c r="H7" s="36"/>
      <c r="I7" s="17"/>
      <c r="J7" s="7"/>
      <c r="K7" s="7"/>
    </row>
    <row r="8" spans="1:22" s="1" customFormat="1">
      <c r="A8" s="148"/>
      <c r="B8" s="37"/>
      <c r="C8" s="37"/>
      <c r="D8" s="37"/>
      <c r="E8" s="37"/>
      <c r="F8" s="37"/>
      <c r="G8" s="37"/>
      <c r="H8" s="36" t="s">
        <v>105</v>
      </c>
      <c r="I8" s="17"/>
      <c r="J8" s="7"/>
      <c r="K8" s="7"/>
    </row>
    <row r="9" spans="1:22" s="1" customFormat="1">
      <c r="A9" s="148"/>
      <c r="B9" s="37"/>
      <c r="C9" s="37"/>
      <c r="D9" s="37"/>
      <c r="E9" s="38" t="s">
        <v>24</v>
      </c>
      <c r="F9" s="38"/>
      <c r="G9" s="38" t="s">
        <v>132</v>
      </c>
      <c r="H9" s="39" t="s">
        <v>32</v>
      </c>
      <c r="I9" s="17"/>
      <c r="J9" s="7"/>
      <c r="K9" s="7"/>
    </row>
    <row r="10" spans="1:22" s="1" customFormat="1">
      <c r="A10" s="148"/>
      <c r="B10" s="40" t="s">
        <v>6</v>
      </c>
      <c r="C10" s="165" t="s">
        <v>30</v>
      </c>
      <c r="D10" s="165"/>
      <c r="E10" s="40" t="s">
        <v>10</v>
      </c>
      <c r="F10" s="40" t="s">
        <v>123</v>
      </c>
      <c r="G10" s="40" t="s">
        <v>109</v>
      </c>
      <c r="H10" s="41" t="s">
        <v>106</v>
      </c>
      <c r="I10" s="17"/>
      <c r="J10" s="7"/>
      <c r="K10" s="7"/>
    </row>
    <row r="11" spans="1:22" s="1" customFormat="1">
      <c r="A11" s="148"/>
      <c r="B11" s="19" t="s">
        <v>81</v>
      </c>
      <c r="C11" s="164" t="s">
        <v>117</v>
      </c>
      <c r="D11" s="164"/>
      <c r="E11" s="21">
        <v>854</v>
      </c>
      <c r="F11" s="108" t="s">
        <v>124</v>
      </c>
      <c r="G11" s="92"/>
      <c r="H11" s="93"/>
      <c r="I11" s="17"/>
      <c r="J11" s="7"/>
      <c r="K11" s="7"/>
    </row>
    <row r="12" spans="1:22" s="1" customFormat="1">
      <c r="A12" s="148"/>
      <c r="B12" s="22">
        <v>3</v>
      </c>
      <c r="C12" s="166" t="s">
        <v>142</v>
      </c>
      <c r="D12" s="166"/>
      <c r="E12" s="21">
        <v>855</v>
      </c>
      <c r="F12" s="108" t="s">
        <v>124</v>
      </c>
      <c r="G12" s="83"/>
      <c r="H12" s="94"/>
      <c r="I12" s="17"/>
      <c r="J12" s="7"/>
      <c r="K12" s="23"/>
    </row>
    <row r="13" spans="1:22" s="1" customFormat="1">
      <c r="A13" s="148"/>
      <c r="B13" s="22">
        <v>10</v>
      </c>
      <c r="C13" s="166" t="s">
        <v>144</v>
      </c>
      <c r="D13" s="166"/>
      <c r="E13" s="21">
        <v>856</v>
      </c>
      <c r="F13" s="108" t="s">
        <v>124</v>
      </c>
      <c r="G13" s="83"/>
      <c r="H13" s="94"/>
      <c r="I13" s="17"/>
      <c r="J13" s="7"/>
      <c r="K13" s="7"/>
    </row>
    <row r="14" spans="1:22" s="1" customFormat="1">
      <c r="A14" s="148"/>
      <c r="B14" s="22">
        <v>27</v>
      </c>
      <c r="C14" s="159" t="s">
        <v>144</v>
      </c>
      <c r="D14" s="159"/>
      <c r="E14" s="21">
        <v>857</v>
      </c>
      <c r="F14" s="108" t="s">
        <v>124</v>
      </c>
      <c r="G14" s="83"/>
      <c r="H14" s="94"/>
      <c r="I14" s="17"/>
      <c r="J14" s="7"/>
      <c r="K14" s="7"/>
    </row>
    <row r="15" spans="1:22" s="1" customFormat="1">
      <c r="A15" s="148"/>
      <c r="B15" s="22">
        <v>28</v>
      </c>
      <c r="C15" s="159" t="s">
        <v>142</v>
      </c>
      <c r="D15" s="159"/>
      <c r="E15" s="21">
        <v>858</v>
      </c>
      <c r="F15" s="108" t="s">
        <v>124</v>
      </c>
      <c r="G15" s="95"/>
      <c r="H15" s="96"/>
      <c r="I15" s="17"/>
      <c r="J15" s="7"/>
      <c r="K15" s="7"/>
    </row>
    <row r="16" spans="1:22" s="1" customFormat="1" ht="13.5" thickBot="1">
      <c r="A16" s="148"/>
      <c r="B16" s="22">
        <v>31</v>
      </c>
      <c r="C16" s="159" t="s">
        <v>89</v>
      </c>
      <c r="D16" s="159"/>
      <c r="E16" s="17"/>
      <c r="F16" s="17"/>
      <c r="G16" s="97"/>
      <c r="H16" s="98"/>
      <c r="I16" s="114"/>
      <c r="J16" s="7"/>
      <c r="K16" s="7"/>
    </row>
    <row r="17" spans="1:13" s="1" customFormat="1" ht="13.5" thickTop="1">
      <c r="A17" s="148"/>
      <c r="B17" s="22"/>
      <c r="C17" s="22"/>
      <c r="D17" s="22"/>
      <c r="E17" s="22"/>
      <c r="F17" s="22"/>
      <c r="G17" s="34" t="str">
        <f>IF(G16="","",IF(G16=51825,"Correct!","Try again!"))</f>
        <v/>
      </c>
      <c r="H17" s="115" t="str">
        <f>IF(H16="","",IF(H16=27600,"Correct!","Try again!"))</f>
        <v/>
      </c>
      <c r="I17" s="32"/>
      <c r="J17" s="7"/>
      <c r="K17" s="7"/>
    </row>
    <row r="18" spans="1:13" s="1" customFormat="1" ht="12">
      <c r="B18" s="7"/>
      <c r="C18" s="7"/>
      <c r="D18" s="7"/>
      <c r="E18" s="7"/>
      <c r="F18" s="7"/>
      <c r="G18" s="7"/>
    </row>
    <row r="19" spans="1:13" s="1" customFormat="1">
      <c r="A19" s="148"/>
      <c r="B19" s="15"/>
      <c r="C19" s="16"/>
      <c r="D19" s="16"/>
      <c r="E19" s="16"/>
      <c r="F19" s="16"/>
      <c r="G19" s="16"/>
      <c r="H19" s="16"/>
      <c r="I19" s="16"/>
      <c r="J19" s="16"/>
      <c r="K19" s="16"/>
      <c r="L19" s="17" t="s">
        <v>160</v>
      </c>
      <c r="M19" s="17"/>
    </row>
    <row r="20" spans="1:13" s="1" customFormat="1">
      <c r="A20" s="148"/>
      <c r="B20" s="161" t="s">
        <v>137</v>
      </c>
      <c r="C20" s="161"/>
      <c r="D20" s="161"/>
      <c r="E20" s="161"/>
      <c r="F20" s="161"/>
      <c r="G20" s="161"/>
      <c r="H20" s="161"/>
      <c r="I20" s="161"/>
      <c r="J20" s="161"/>
      <c r="K20" s="161"/>
      <c r="L20" s="17"/>
      <c r="M20" s="17"/>
    </row>
    <row r="21" spans="1:13" s="1" customFormat="1">
      <c r="A21" s="148"/>
      <c r="B21" s="170" t="s">
        <v>46</v>
      </c>
      <c r="C21" s="170"/>
      <c r="D21" s="170"/>
      <c r="E21" s="170"/>
      <c r="F21" s="170"/>
      <c r="G21" s="170"/>
      <c r="H21" s="170"/>
      <c r="I21" s="170"/>
      <c r="J21" s="170"/>
      <c r="K21" s="170"/>
      <c r="L21" s="17"/>
      <c r="M21" s="17"/>
    </row>
    <row r="22" spans="1:13" s="1" customFormat="1">
      <c r="A22" s="148"/>
      <c r="B22" s="37"/>
      <c r="C22" s="37"/>
      <c r="D22" s="37"/>
      <c r="E22" s="38"/>
      <c r="F22" s="37"/>
      <c r="G22" s="38"/>
      <c r="H22" s="38" t="s">
        <v>26</v>
      </c>
      <c r="I22" s="38"/>
      <c r="J22" s="38" t="s">
        <v>47</v>
      </c>
      <c r="K22" s="43" t="s">
        <v>27</v>
      </c>
      <c r="L22" s="17"/>
      <c r="M22" s="17"/>
    </row>
    <row r="23" spans="1:13" s="1" customFormat="1">
      <c r="A23" s="148"/>
      <c r="B23" s="44"/>
      <c r="C23" s="44"/>
      <c r="D23" s="44"/>
      <c r="E23" s="45" t="s">
        <v>24</v>
      </c>
      <c r="F23" s="44"/>
      <c r="G23" s="38"/>
      <c r="H23" s="44" t="s">
        <v>48</v>
      </c>
      <c r="I23" s="44" t="s">
        <v>67</v>
      </c>
      <c r="J23" s="44" t="s">
        <v>50</v>
      </c>
      <c r="K23" s="44" t="s">
        <v>26</v>
      </c>
      <c r="L23" s="17"/>
      <c r="M23" s="17"/>
    </row>
    <row r="24" spans="1:13" s="1" customFormat="1">
      <c r="A24" s="148"/>
      <c r="B24" s="46" t="s">
        <v>6</v>
      </c>
      <c r="C24" s="165" t="s">
        <v>52</v>
      </c>
      <c r="D24" s="165"/>
      <c r="E24" s="47" t="s">
        <v>6</v>
      </c>
      <c r="F24" s="47" t="s">
        <v>11</v>
      </c>
      <c r="G24" s="40" t="s">
        <v>123</v>
      </c>
      <c r="H24" s="48" t="s">
        <v>33</v>
      </c>
      <c r="I24" s="48" t="s">
        <v>32</v>
      </c>
      <c r="J24" s="48" t="s">
        <v>32</v>
      </c>
      <c r="K24" s="48" t="s">
        <v>32</v>
      </c>
      <c r="L24" s="17"/>
      <c r="M24" s="17"/>
    </row>
    <row r="25" spans="1:13" s="1" customFormat="1">
      <c r="A25" s="148"/>
      <c r="B25" s="19" t="s">
        <v>71</v>
      </c>
      <c r="C25" s="159" t="s">
        <v>138</v>
      </c>
      <c r="D25" s="159"/>
      <c r="E25" s="29" t="s">
        <v>112</v>
      </c>
      <c r="F25" s="19" t="s">
        <v>72</v>
      </c>
      <c r="G25" s="108" t="s">
        <v>124</v>
      </c>
      <c r="H25" s="80"/>
      <c r="I25" s="81"/>
      <c r="J25" s="80"/>
      <c r="K25" s="82"/>
      <c r="L25" s="17"/>
      <c r="M25" s="17"/>
    </row>
    <row r="26" spans="1:13" s="1" customFormat="1">
      <c r="A26" s="148"/>
      <c r="B26" s="22">
        <v>3</v>
      </c>
      <c r="C26" s="159" t="s">
        <v>140</v>
      </c>
      <c r="D26" s="159"/>
      <c r="E26" s="19" t="s">
        <v>94</v>
      </c>
      <c r="F26" s="19" t="s">
        <v>103</v>
      </c>
      <c r="G26" s="108" t="s">
        <v>124</v>
      </c>
      <c r="H26" s="83"/>
      <c r="I26" s="84"/>
      <c r="J26" s="83"/>
      <c r="K26" s="85"/>
      <c r="L26" s="17"/>
      <c r="M26" s="17"/>
    </row>
    <row r="27" spans="1:13" s="1" customFormat="1">
      <c r="A27" s="148"/>
      <c r="B27" s="22">
        <v>9</v>
      </c>
      <c r="C27" s="159" t="s">
        <v>154</v>
      </c>
      <c r="D27" s="159"/>
      <c r="E27" s="19" t="s">
        <v>95</v>
      </c>
      <c r="F27" s="19" t="s">
        <v>103</v>
      </c>
      <c r="G27" s="31" t="s">
        <v>131</v>
      </c>
      <c r="H27" s="83"/>
      <c r="I27" s="84"/>
      <c r="J27" s="83"/>
      <c r="K27" s="85"/>
      <c r="L27" s="17"/>
      <c r="M27" s="17"/>
    </row>
    <row r="28" spans="1:13" s="1" customFormat="1">
      <c r="A28" s="148"/>
      <c r="B28" s="22">
        <v>14</v>
      </c>
      <c r="C28" s="159" t="s">
        <v>156</v>
      </c>
      <c r="D28" s="159"/>
      <c r="E28" s="19" t="s">
        <v>96</v>
      </c>
      <c r="F28" s="19" t="s">
        <v>14</v>
      </c>
      <c r="G28" s="108" t="s">
        <v>124</v>
      </c>
      <c r="H28" s="83"/>
      <c r="I28" s="84"/>
      <c r="J28" s="83"/>
      <c r="K28" s="85"/>
      <c r="L28" s="17"/>
      <c r="M28" s="17"/>
    </row>
    <row r="29" spans="1:13" s="1" customFormat="1">
      <c r="A29" s="148"/>
      <c r="B29" s="22">
        <v>16</v>
      </c>
      <c r="C29" s="159" t="s">
        <v>153</v>
      </c>
      <c r="D29" s="159"/>
      <c r="E29" s="19" t="s">
        <v>97</v>
      </c>
      <c r="F29" s="19" t="s">
        <v>103</v>
      </c>
      <c r="G29" s="108" t="s">
        <v>125</v>
      </c>
      <c r="H29" s="86"/>
      <c r="I29" s="87"/>
      <c r="J29" s="86"/>
      <c r="K29" s="88"/>
      <c r="L29" s="17"/>
      <c r="M29" s="17"/>
    </row>
    <row r="30" spans="1:13" s="1" customFormat="1" ht="13.5" thickBot="1">
      <c r="A30" s="148"/>
      <c r="B30" s="22">
        <v>31</v>
      </c>
      <c r="C30" s="159" t="s">
        <v>42</v>
      </c>
      <c r="D30" s="159"/>
      <c r="E30" s="19"/>
      <c r="F30" s="19"/>
      <c r="G30" s="18"/>
      <c r="H30" s="89"/>
      <c r="I30" s="90"/>
      <c r="J30" s="89"/>
      <c r="K30" s="91"/>
      <c r="L30" s="17"/>
      <c r="M30" s="17"/>
    </row>
    <row r="31" spans="1:13" s="1" customFormat="1" ht="13.5" thickTop="1">
      <c r="A31" s="148"/>
      <c r="B31" s="17"/>
      <c r="C31" s="17"/>
      <c r="D31" s="17"/>
      <c r="E31" s="17"/>
      <c r="F31" s="17"/>
      <c r="G31" s="17"/>
      <c r="H31" s="34" t="str">
        <f>IF(H30="","",IF(H30=101075,"Correct!","Try again!"))</f>
        <v/>
      </c>
      <c r="I31" s="34" t="str">
        <f>IF(I30="","",IF(I30=76225,"Correct!","Try again!"))</f>
        <v/>
      </c>
      <c r="J31" s="34" t="str">
        <f>IF(J30="","",IF(J30=1230,"Correct!","Try again!"))</f>
        <v/>
      </c>
      <c r="K31" s="34" t="str">
        <f>IF(K30="","",IF(K30=23620,"Correct!","Try again!"))</f>
        <v/>
      </c>
      <c r="L31" s="17"/>
      <c r="M31" s="17"/>
    </row>
    <row r="32" spans="1:13" s="1" customFormat="1">
      <c r="A32"/>
      <c r="B32"/>
      <c r="C32"/>
      <c r="D32"/>
      <c r="E32"/>
      <c r="F32"/>
      <c r="G32"/>
      <c r="H32"/>
      <c r="I32"/>
      <c r="J32"/>
      <c r="K32"/>
      <c r="L32"/>
      <c r="M32"/>
    </row>
    <row r="33" spans="1:13" s="1" customFormat="1">
      <c r="A33" s="148"/>
      <c r="B33" s="148"/>
      <c r="C33" s="148"/>
      <c r="D33" s="148"/>
      <c r="E33" s="148"/>
      <c r="F33" s="148"/>
      <c r="G33" s="148"/>
      <c r="H33" s="148"/>
      <c r="I33" s="148"/>
      <c r="J33" s="148"/>
      <c r="K33" s="148"/>
      <c r="L33" s="148" t="s">
        <v>160</v>
      </c>
      <c r="M33" s="148"/>
    </row>
    <row r="34" spans="1:13" s="1" customFormat="1">
      <c r="A34" s="148"/>
      <c r="B34" s="161" t="s">
        <v>137</v>
      </c>
      <c r="C34" s="161"/>
      <c r="D34" s="161"/>
      <c r="E34" s="161"/>
      <c r="F34" s="161"/>
      <c r="G34" s="161"/>
      <c r="H34" s="161"/>
      <c r="I34" s="161"/>
      <c r="J34" s="161"/>
      <c r="K34" s="161"/>
      <c r="L34" s="161"/>
      <c r="M34" s="17"/>
    </row>
    <row r="35" spans="1:13" s="1" customFormat="1">
      <c r="A35" s="148"/>
      <c r="B35" s="161" t="s">
        <v>21</v>
      </c>
      <c r="C35" s="161"/>
      <c r="D35" s="161"/>
      <c r="E35" s="161"/>
      <c r="F35" s="161"/>
      <c r="G35" s="161"/>
      <c r="H35" s="161"/>
      <c r="I35" s="161"/>
      <c r="J35" s="161"/>
      <c r="K35" s="161"/>
      <c r="L35" s="161"/>
      <c r="M35" s="17"/>
    </row>
    <row r="36" spans="1:13" s="1" customFormat="1">
      <c r="A36" s="148"/>
      <c r="B36" s="17"/>
      <c r="C36" s="17"/>
      <c r="D36" s="17"/>
      <c r="E36" s="17"/>
      <c r="F36" s="17"/>
      <c r="G36" s="17"/>
      <c r="H36" s="17"/>
      <c r="I36" s="17"/>
      <c r="J36" s="17"/>
      <c r="K36" s="17"/>
      <c r="L36" s="18"/>
      <c r="M36" s="17"/>
    </row>
    <row r="37" spans="1:13" s="1" customFormat="1">
      <c r="A37" s="148"/>
      <c r="B37" s="37"/>
      <c r="C37" s="37"/>
      <c r="D37" s="37"/>
      <c r="E37" s="37"/>
      <c r="F37" s="37"/>
      <c r="G37" s="37"/>
      <c r="H37" s="38" t="s">
        <v>25</v>
      </c>
      <c r="I37" s="38" t="s">
        <v>26</v>
      </c>
      <c r="J37" s="37"/>
      <c r="K37" s="38" t="s">
        <v>27</v>
      </c>
      <c r="L37" s="36" t="s">
        <v>105</v>
      </c>
      <c r="M37" s="17"/>
    </row>
    <row r="38" spans="1:13" s="1" customFormat="1">
      <c r="A38" s="148"/>
      <c r="B38" s="37"/>
      <c r="C38" s="37"/>
      <c r="D38" s="37"/>
      <c r="E38" s="37"/>
      <c r="F38" s="38"/>
      <c r="G38" s="38" t="s">
        <v>28</v>
      </c>
      <c r="H38" s="38" t="s">
        <v>31</v>
      </c>
      <c r="I38" s="38" t="s">
        <v>159</v>
      </c>
      <c r="J38" s="38" t="s">
        <v>25</v>
      </c>
      <c r="K38" s="38" t="s">
        <v>26</v>
      </c>
      <c r="L38" s="39" t="s">
        <v>32</v>
      </c>
      <c r="M38" s="17"/>
    </row>
    <row r="39" spans="1:13" s="1" customFormat="1">
      <c r="A39" s="148"/>
      <c r="B39" s="40" t="s">
        <v>6</v>
      </c>
      <c r="C39" s="165" t="s">
        <v>162</v>
      </c>
      <c r="D39" s="165"/>
      <c r="E39" s="46" t="s">
        <v>36</v>
      </c>
      <c r="F39" s="40" t="s">
        <v>123</v>
      </c>
      <c r="G39" s="40" t="s">
        <v>32</v>
      </c>
      <c r="H39" s="40" t="s">
        <v>32</v>
      </c>
      <c r="I39" s="40" t="s">
        <v>33</v>
      </c>
      <c r="J39" s="40" t="s">
        <v>33</v>
      </c>
      <c r="K39" s="40" t="s">
        <v>33</v>
      </c>
      <c r="L39" s="41" t="s">
        <v>106</v>
      </c>
      <c r="M39" s="17"/>
    </row>
    <row r="40" spans="1:13" s="1" customFormat="1">
      <c r="A40" s="148"/>
      <c r="B40" s="19" t="s">
        <v>83</v>
      </c>
      <c r="C40" s="159" t="s">
        <v>133</v>
      </c>
      <c r="D40" s="159"/>
      <c r="E40" s="20" t="s">
        <v>84</v>
      </c>
      <c r="F40" s="116">
        <v>251</v>
      </c>
      <c r="G40" s="92"/>
      <c r="H40" s="101"/>
      <c r="I40" s="92"/>
      <c r="J40" s="101"/>
      <c r="K40" s="92"/>
      <c r="L40" s="149"/>
      <c r="M40" s="17"/>
    </row>
    <row r="41" spans="1:13" s="1" customFormat="1">
      <c r="A41" s="148"/>
      <c r="B41" s="19">
        <v>12</v>
      </c>
      <c r="C41" s="159" t="s">
        <v>117</v>
      </c>
      <c r="D41" s="159"/>
      <c r="E41" s="20" t="s">
        <v>86</v>
      </c>
      <c r="F41" s="108" t="s">
        <v>124</v>
      </c>
      <c r="G41" s="83"/>
      <c r="H41" s="84"/>
      <c r="I41" s="83"/>
      <c r="J41" s="84"/>
      <c r="K41" s="83"/>
      <c r="L41" s="150"/>
      <c r="M41" s="17"/>
    </row>
    <row r="42" spans="1:13" s="1" customFormat="1">
      <c r="A42" s="148"/>
      <c r="B42" s="19">
        <v>13</v>
      </c>
      <c r="C42" s="159" t="s">
        <v>142</v>
      </c>
      <c r="D42" s="159"/>
      <c r="E42" s="20" t="s">
        <v>87</v>
      </c>
      <c r="F42" s="108" t="s">
        <v>124</v>
      </c>
      <c r="G42" s="83"/>
      <c r="H42" s="84"/>
      <c r="I42" s="83"/>
      <c r="J42" s="84"/>
      <c r="K42" s="83"/>
      <c r="L42" s="150"/>
      <c r="M42" s="17"/>
    </row>
    <row r="43" spans="1:13" s="1" customFormat="1">
      <c r="A43" s="148"/>
      <c r="B43" s="19">
        <v>15</v>
      </c>
      <c r="C43" s="159" t="s">
        <v>25</v>
      </c>
      <c r="D43" s="159"/>
      <c r="E43" s="20" t="s">
        <v>39</v>
      </c>
      <c r="F43" s="108" t="s">
        <v>124</v>
      </c>
      <c r="G43" s="83"/>
      <c r="H43" s="84"/>
      <c r="I43" s="83"/>
      <c r="J43" s="84"/>
      <c r="K43" s="83"/>
      <c r="L43" s="150"/>
      <c r="M43" s="17"/>
    </row>
    <row r="44" spans="1:13" s="1" customFormat="1">
      <c r="A44" s="148"/>
      <c r="B44" s="19">
        <v>20</v>
      </c>
      <c r="C44" s="159" t="s">
        <v>144</v>
      </c>
      <c r="D44" s="159"/>
      <c r="E44" s="20" t="s">
        <v>90</v>
      </c>
      <c r="F44" s="108" t="s">
        <v>124</v>
      </c>
      <c r="G44" s="83"/>
      <c r="H44" s="84"/>
      <c r="I44" s="83"/>
      <c r="J44" s="84"/>
      <c r="K44" s="83"/>
      <c r="L44" s="150"/>
      <c r="M44" s="17"/>
    </row>
    <row r="45" spans="1:13" s="1" customFormat="1">
      <c r="A45" s="148"/>
      <c r="B45" s="19">
        <v>31</v>
      </c>
      <c r="C45" s="159" t="s">
        <v>25</v>
      </c>
      <c r="D45" s="159"/>
      <c r="E45" s="20" t="s">
        <v>39</v>
      </c>
      <c r="F45" s="108" t="s">
        <v>124</v>
      </c>
      <c r="G45" s="95"/>
      <c r="H45" s="104"/>
      <c r="I45" s="95"/>
      <c r="J45" s="104"/>
      <c r="K45" s="95"/>
      <c r="L45" s="151"/>
      <c r="M45" s="17"/>
    </row>
    <row r="46" spans="1:13" s="1" customFormat="1" ht="13.5" thickBot="1">
      <c r="A46" s="148"/>
      <c r="B46" s="19">
        <v>31</v>
      </c>
      <c r="C46" s="159" t="s">
        <v>42</v>
      </c>
      <c r="D46" s="159"/>
      <c r="E46" s="17"/>
      <c r="F46" s="117"/>
      <c r="G46" s="97"/>
      <c r="H46" s="100"/>
      <c r="I46" s="97"/>
      <c r="J46" s="100"/>
      <c r="K46" s="97"/>
      <c r="L46" s="144"/>
      <c r="M46" s="17"/>
    </row>
    <row r="47" spans="1:13" s="1" customFormat="1" ht="13.5" thickTop="1">
      <c r="A47" s="148"/>
      <c r="B47" s="17"/>
      <c r="C47" s="17"/>
      <c r="D47" s="17"/>
      <c r="E47" s="17"/>
      <c r="F47" s="17"/>
      <c r="G47" s="34" t="str">
        <f>IF(G46="","",IF(G46=178808,"Correct!","Try again!"))</f>
        <v/>
      </c>
      <c r="H47" s="34" t="str">
        <f>IF(H46="","",IF(H46=652,"Correct!","Try again!"))</f>
        <v/>
      </c>
      <c r="I47" s="34" t="str">
        <f>IF(I46="","",IF(I46=32600,"Correct!","Try again!"))</f>
        <v/>
      </c>
      <c r="J47" s="34" t="str">
        <f>IF(J46="","",IF(J46=64860,"Correct!","Try again!"))</f>
        <v/>
      </c>
      <c r="K47" s="34" t="str">
        <f>IF(K46="","",IF(K46=82000,"Correct!","Try again!"))</f>
        <v/>
      </c>
      <c r="L47" s="34" t="str">
        <f>IF(L46="","",IF(L46=37030,"Correct!","Try again!"))</f>
        <v/>
      </c>
      <c r="M47" s="17"/>
    </row>
    <row r="48" spans="1:13" s="1" customFormat="1" ht="12">
      <c r="B48" s="7"/>
      <c r="C48" s="7"/>
      <c r="D48" s="7"/>
      <c r="E48" s="7"/>
      <c r="F48" s="7"/>
      <c r="G48" s="7"/>
      <c r="H48" s="7"/>
      <c r="J48" s="7"/>
      <c r="K48" s="7"/>
      <c r="L48" s="6"/>
    </row>
    <row r="49" spans="1:22" s="1" customFormat="1">
      <c r="A49" s="148"/>
      <c r="B49" s="148"/>
      <c r="C49" s="148"/>
      <c r="D49" s="148"/>
      <c r="E49" s="148"/>
      <c r="F49" s="148"/>
      <c r="G49" s="148"/>
      <c r="H49" s="148"/>
      <c r="I49" s="148"/>
      <c r="J49" s="148"/>
      <c r="K49" s="148"/>
      <c r="L49" s="148" t="s">
        <v>160</v>
      </c>
      <c r="M49" s="148"/>
    </row>
    <row r="50" spans="1:22" s="1" customFormat="1">
      <c r="A50" s="148"/>
      <c r="B50" s="161" t="s">
        <v>137</v>
      </c>
      <c r="C50" s="161"/>
      <c r="D50" s="161"/>
      <c r="E50" s="161"/>
      <c r="F50" s="161"/>
      <c r="G50" s="161"/>
      <c r="H50" s="161"/>
      <c r="I50" s="161"/>
      <c r="J50" s="161"/>
      <c r="K50" s="161"/>
      <c r="L50" s="33"/>
      <c r="M50" s="17"/>
    </row>
    <row r="51" spans="1:22" s="1" customFormat="1">
      <c r="A51" s="148"/>
      <c r="B51" s="161" t="s">
        <v>53</v>
      </c>
      <c r="C51" s="161"/>
      <c r="D51" s="161"/>
      <c r="E51" s="161"/>
      <c r="F51" s="161"/>
      <c r="G51" s="161"/>
      <c r="H51" s="161"/>
      <c r="I51" s="161"/>
      <c r="J51" s="161"/>
      <c r="K51" s="161"/>
      <c r="L51" s="17"/>
      <c r="M51" s="17"/>
    </row>
    <row r="52" spans="1:22" s="1" customFormat="1">
      <c r="A52" s="148"/>
      <c r="B52" s="17"/>
      <c r="C52" s="17"/>
      <c r="D52" s="17"/>
      <c r="E52" s="17"/>
      <c r="F52" s="17"/>
      <c r="G52" s="17"/>
      <c r="H52" s="17"/>
      <c r="I52" s="17"/>
      <c r="J52" s="17"/>
      <c r="K52" s="17"/>
      <c r="L52" s="18"/>
      <c r="M52" s="17"/>
    </row>
    <row r="53" spans="1:22" s="1" customFormat="1">
      <c r="A53" s="148"/>
      <c r="B53" s="37"/>
      <c r="C53" s="37"/>
      <c r="D53" s="37"/>
      <c r="E53" s="37"/>
      <c r="F53" s="37"/>
      <c r="G53" s="148"/>
      <c r="H53" s="37"/>
      <c r="I53" s="37"/>
      <c r="J53" s="38"/>
      <c r="K53" s="38" t="s">
        <v>27</v>
      </c>
      <c r="L53" s="38" t="s">
        <v>54</v>
      </c>
      <c r="M53" s="17"/>
    </row>
    <row r="54" spans="1:22" s="1" customFormat="1" ht="12.75" customHeight="1">
      <c r="A54" s="148"/>
      <c r="B54" s="37"/>
      <c r="C54" s="38" t="s">
        <v>4</v>
      </c>
      <c r="D54" s="38"/>
      <c r="E54" s="37"/>
      <c r="F54" s="161" t="s">
        <v>52</v>
      </c>
      <c r="G54" s="161"/>
      <c r="H54" s="38"/>
      <c r="I54" s="38" t="s">
        <v>28</v>
      </c>
      <c r="J54" s="38" t="s">
        <v>67</v>
      </c>
      <c r="K54" s="38" t="s">
        <v>54</v>
      </c>
      <c r="L54" s="38" t="s">
        <v>55</v>
      </c>
      <c r="M54" s="17"/>
    </row>
    <row r="55" spans="1:22" s="1" customFormat="1" ht="12.75" customHeight="1">
      <c r="A55" s="148"/>
      <c r="B55" s="40" t="s">
        <v>6</v>
      </c>
      <c r="C55" s="40" t="s">
        <v>10</v>
      </c>
      <c r="D55" s="40" t="s">
        <v>57</v>
      </c>
      <c r="E55" s="155"/>
      <c r="F55" s="163" t="s">
        <v>58</v>
      </c>
      <c r="G55" s="163"/>
      <c r="H55" s="40" t="s">
        <v>123</v>
      </c>
      <c r="I55" s="40" t="s">
        <v>33</v>
      </c>
      <c r="J55" s="40" t="s">
        <v>33</v>
      </c>
      <c r="K55" s="40" t="s">
        <v>32</v>
      </c>
      <c r="L55" s="40" t="s">
        <v>32</v>
      </c>
      <c r="M55" s="17"/>
      <c r="V55" s="7"/>
    </row>
    <row r="56" spans="1:22" s="1" customFormat="1" ht="12.75" customHeight="1">
      <c r="A56" s="148"/>
      <c r="B56" s="19" t="s">
        <v>77</v>
      </c>
      <c r="C56" s="18">
        <v>416</v>
      </c>
      <c r="D56" s="148" t="s">
        <v>138</v>
      </c>
      <c r="E56" s="148"/>
      <c r="F56" s="164" t="s">
        <v>163</v>
      </c>
      <c r="G56" s="164"/>
      <c r="H56" s="108" t="s">
        <v>124</v>
      </c>
      <c r="I56" s="92"/>
      <c r="J56" s="118"/>
      <c r="K56" s="92"/>
      <c r="L56" s="102"/>
      <c r="M56" s="17"/>
      <c r="V56" s="7"/>
    </row>
    <row r="57" spans="1:22" s="1" customFormat="1" ht="12.75" customHeight="1">
      <c r="A57" s="148"/>
      <c r="B57" s="22">
        <v>15</v>
      </c>
      <c r="C57" s="18">
        <v>417</v>
      </c>
      <c r="D57" s="20" t="s">
        <v>98</v>
      </c>
      <c r="E57" s="148"/>
      <c r="F57" s="159" t="s">
        <v>164</v>
      </c>
      <c r="G57" s="159"/>
      <c r="H57" s="116">
        <v>621</v>
      </c>
      <c r="I57" s="83"/>
      <c r="J57" s="84"/>
      <c r="K57" s="83"/>
      <c r="L57" s="85"/>
      <c r="M57" s="17"/>
      <c r="V57" s="7"/>
    </row>
    <row r="58" spans="1:22" s="1" customFormat="1" ht="12.75" customHeight="1">
      <c r="A58" s="148"/>
      <c r="B58" s="22">
        <v>23</v>
      </c>
      <c r="C58" s="18">
        <v>418</v>
      </c>
      <c r="D58" s="20" t="s">
        <v>157</v>
      </c>
      <c r="E58" s="148"/>
      <c r="F58" s="159" t="s">
        <v>165</v>
      </c>
      <c r="G58" s="159"/>
      <c r="H58" s="108" t="s">
        <v>124</v>
      </c>
      <c r="I58" s="83"/>
      <c r="J58" s="103"/>
      <c r="K58" s="83"/>
      <c r="L58" s="85"/>
      <c r="M58" s="17"/>
    </row>
    <row r="59" spans="1:22" s="1" customFormat="1" ht="12.75" customHeight="1">
      <c r="A59" s="148"/>
      <c r="B59" s="22">
        <v>31</v>
      </c>
      <c r="C59" s="18">
        <v>419</v>
      </c>
      <c r="D59" s="20" t="s">
        <v>98</v>
      </c>
      <c r="E59" s="148"/>
      <c r="F59" s="159" t="s">
        <v>164</v>
      </c>
      <c r="G59" s="159"/>
      <c r="H59" s="116">
        <v>621</v>
      </c>
      <c r="I59" s="95"/>
      <c r="J59" s="104"/>
      <c r="K59" s="95"/>
      <c r="L59" s="105"/>
      <c r="M59" s="17"/>
    </row>
    <row r="60" spans="1:22" s="1" customFormat="1" ht="13.5" thickBot="1">
      <c r="A60" s="148"/>
      <c r="B60" s="22">
        <v>31</v>
      </c>
      <c r="C60" s="17"/>
      <c r="D60" s="20" t="s">
        <v>42</v>
      </c>
      <c r="E60" s="148"/>
      <c r="F60" s="17"/>
      <c r="G60" s="148"/>
      <c r="H60" s="119"/>
      <c r="I60" s="97"/>
      <c r="J60" s="100"/>
      <c r="K60" s="97"/>
      <c r="L60" s="107"/>
      <c r="M60" s="17"/>
    </row>
    <row r="61" spans="1:22" s="1" customFormat="1" ht="13.5" thickTop="1">
      <c r="A61" s="148"/>
      <c r="B61" s="17"/>
      <c r="C61" s="17"/>
      <c r="D61" s="17"/>
      <c r="E61" s="17"/>
      <c r="F61" s="17"/>
      <c r="G61" s="148"/>
      <c r="H61" s="17"/>
      <c r="I61" s="34" t="str">
        <f>IF(I60="","",IF(I60=108924,"Correct!","Try again!"))</f>
        <v/>
      </c>
      <c r="J61" s="34" t="str">
        <f>IF(J60="","",IF(J60=1476,"Correct!","Try again!"))</f>
        <v/>
      </c>
      <c r="K61" s="34" t="str">
        <f>IF(K60="","",IF(K60=36600,"Correct!","Try again!"))</f>
        <v/>
      </c>
      <c r="L61" s="34" t="str">
        <f>IF(L60="","",IF(L60=73800,"Correct!","Try again!"))</f>
        <v/>
      </c>
      <c r="M61" s="17"/>
    </row>
    <row r="62" spans="1:22" s="1" customFormat="1" ht="12"/>
    <row r="63" spans="1:22" s="1" customFormat="1">
      <c r="A63" s="148"/>
      <c r="B63" s="148"/>
      <c r="C63" s="148"/>
      <c r="D63" s="148"/>
      <c r="E63" s="148"/>
      <c r="F63" s="148"/>
      <c r="G63" s="148"/>
      <c r="H63" s="148"/>
      <c r="I63" s="148" t="s">
        <v>160</v>
      </c>
    </row>
    <row r="64" spans="1:22" s="1" customFormat="1">
      <c r="A64" s="148"/>
      <c r="B64" s="161" t="s">
        <v>137</v>
      </c>
      <c r="C64" s="161"/>
      <c r="D64" s="161"/>
      <c r="E64" s="161"/>
      <c r="F64" s="161"/>
      <c r="G64" s="161"/>
      <c r="H64" s="161"/>
      <c r="I64" s="17"/>
    </row>
    <row r="65" spans="1:9" s="1" customFormat="1">
      <c r="A65" s="148"/>
      <c r="B65" s="161" t="s">
        <v>2</v>
      </c>
      <c r="C65" s="161"/>
      <c r="D65" s="161"/>
      <c r="E65" s="161"/>
      <c r="F65" s="161"/>
      <c r="G65" s="161"/>
      <c r="H65" s="161"/>
      <c r="I65" s="17"/>
    </row>
    <row r="66" spans="1:9" s="1" customFormat="1">
      <c r="A66" s="148"/>
      <c r="B66" s="17"/>
      <c r="C66" s="120"/>
      <c r="D66" s="120"/>
      <c r="E66" s="120"/>
      <c r="F66" s="120"/>
      <c r="G66" s="120"/>
      <c r="H66" s="17"/>
      <c r="I66" s="17"/>
    </row>
    <row r="67" spans="1:9" s="1" customFormat="1">
      <c r="A67" s="148"/>
      <c r="B67" s="37"/>
      <c r="C67" s="37"/>
      <c r="D67" s="37"/>
      <c r="E67" s="37"/>
      <c r="F67" s="38"/>
      <c r="G67" s="65"/>
      <c r="H67" s="65"/>
      <c r="I67" s="17"/>
    </row>
    <row r="68" spans="1:9" s="1" customFormat="1">
      <c r="A68" s="148"/>
      <c r="B68" s="40" t="s">
        <v>6</v>
      </c>
      <c r="C68" s="48" t="s">
        <v>7</v>
      </c>
      <c r="D68" s="48"/>
      <c r="E68" s="121"/>
      <c r="F68" s="40" t="s">
        <v>123</v>
      </c>
      <c r="G68" s="122" t="s">
        <v>32</v>
      </c>
      <c r="H68" s="123" t="s">
        <v>33</v>
      </c>
      <c r="I68" s="17"/>
    </row>
    <row r="69" spans="1:9" s="1" customFormat="1">
      <c r="A69" s="148"/>
      <c r="B69" s="19" t="s">
        <v>82</v>
      </c>
      <c r="C69" s="167" t="s">
        <v>158</v>
      </c>
      <c r="D69" s="167"/>
      <c r="E69" s="167"/>
      <c r="F69" s="116" t="s">
        <v>126</v>
      </c>
      <c r="G69" s="92"/>
      <c r="H69" s="28"/>
      <c r="I69" s="17"/>
    </row>
    <row r="70" spans="1:9" s="1" customFormat="1">
      <c r="A70" s="148"/>
      <c r="B70" s="17"/>
      <c r="C70" s="166" t="s">
        <v>70</v>
      </c>
      <c r="D70" s="166"/>
      <c r="E70" s="166"/>
      <c r="F70" s="116">
        <v>119</v>
      </c>
      <c r="G70" s="28"/>
      <c r="H70" s="92"/>
      <c r="I70" s="124" t="str">
        <f>IF(H70="","",IF(H70=2425,"«- Correct!","«- Try again!"))</f>
        <v/>
      </c>
    </row>
    <row r="71" spans="1:9" s="1" customFormat="1">
      <c r="A71" s="148"/>
      <c r="B71" s="17"/>
      <c r="C71" s="168" t="s">
        <v>122</v>
      </c>
      <c r="D71" s="168"/>
      <c r="E71" s="168"/>
      <c r="F71" s="168"/>
      <c r="G71" s="28"/>
      <c r="H71" s="28"/>
      <c r="I71" s="17"/>
    </row>
    <row r="72" spans="1:9" s="1" customFormat="1">
      <c r="A72" s="148"/>
      <c r="B72" s="17"/>
      <c r="C72" s="160"/>
      <c r="D72" s="160"/>
      <c r="E72" s="160"/>
      <c r="F72" s="116"/>
      <c r="G72" s="28"/>
      <c r="H72" s="28"/>
      <c r="I72" s="17"/>
    </row>
    <row r="73" spans="1:9" s="1" customFormat="1">
      <c r="A73" s="148"/>
      <c r="B73" s="22">
        <v>19</v>
      </c>
      <c r="C73" s="159" t="s">
        <v>155</v>
      </c>
      <c r="D73" s="159"/>
      <c r="E73" s="159"/>
      <c r="F73" s="116" t="s">
        <v>126</v>
      </c>
      <c r="G73" s="92"/>
      <c r="H73" s="28"/>
      <c r="I73" s="17"/>
    </row>
    <row r="74" spans="1:9" s="1" customFormat="1">
      <c r="A74" s="148"/>
      <c r="B74" s="17"/>
      <c r="C74" s="159" t="s">
        <v>88</v>
      </c>
      <c r="D74" s="159"/>
      <c r="E74" s="159"/>
      <c r="F74" s="116">
        <v>163</v>
      </c>
      <c r="G74" s="28"/>
      <c r="H74" s="92"/>
      <c r="I74" s="124" t="str">
        <f>IF(H74="","",IF(H74=630,"«- Correct!","«- Try again!"))</f>
        <v/>
      </c>
    </row>
    <row r="75" spans="1:9" s="1" customFormat="1">
      <c r="A75" s="148"/>
      <c r="B75" s="17"/>
      <c r="C75" s="168" t="s">
        <v>122</v>
      </c>
      <c r="D75" s="168"/>
      <c r="E75" s="168"/>
      <c r="F75" s="168"/>
      <c r="G75" s="28"/>
      <c r="H75" s="28"/>
      <c r="I75" s="17"/>
    </row>
    <row r="76" spans="1:9" s="1" customFormat="1">
      <c r="A76" s="148"/>
      <c r="B76" s="17"/>
      <c r="C76" s="17"/>
      <c r="D76" s="17"/>
      <c r="E76" s="17"/>
      <c r="F76" s="125"/>
      <c r="G76" s="125"/>
      <c r="H76" s="17"/>
      <c r="I76" s="17"/>
    </row>
    <row r="77" spans="1:9" s="1" customFormat="1" ht="12">
      <c r="F77" s="126"/>
      <c r="G77" s="126"/>
    </row>
    <row r="78" spans="1:9" s="1" customFormat="1">
      <c r="A78" s="148"/>
      <c r="B78" s="161" t="s">
        <v>137</v>
      </c>
      <c r="C78" s="161"/>
      <c r="D78" s="161"/>
      <c r="E78" s="161"/>
      <c r="F78" s="161"/>
      <c r="G78" s="161"/>
      <c r="H78" s="161"/>
      <c r="I78" s="17"/>
    </row>
    <row r="79" spans="1:9" s="1" customFormat="1">
      <c r="A79" s="148"/>
      <c r="B79" s="161" t="s">
        <v>22</v>
      </c>
      <c r="C79" s="161"/>
      <c r="D79" s="161"/>
      <c r="E79" s="161"/>
      <c r="F79" s="161"/>
      <c r="G79" s="161"/>
      <c r="H79" s="161"/>
      <c r="I79" s="17"/>
    </row>
    <row r="80" spans="1:9" s="1" customFormat="1">
      <c r="A80" s="148"/>
      <c r="B80" s="17"/>
      <c r="C80" s="17"/>
      <c r="D80" s="17"/>
      <c r="E80" s="17"/>
      <c r="F80" s="17"/>
      <c r="G80" s="17"/>
      <c r="H80" s="17"/>
      <c r="I80" s="17"/>
    </row>
    <row r="81" spans="1:9" s="1" customFormat="1">
      <c r="A81" s="148"/>
      <c r="B81" s="158" t="s">
        <v>28</v>
      </c>
      <c r="C81" s="158"/>
      <c r="D81" s="158"/>
      <c r="E81" s="17"/>
      <c r="F81" s="17"/>
      <c r="G81" s="63" t="s">
        <v>29</v>
      </c>
      <c r="H81" s="64">
        <v>101</v>
      </c>
      <c r="I81" s="17"/>
    </row>
    <row r="82" spans="1:9" s="1" customFormat="1">
      <c r="A82" s="148"/>
      <c r="B82" s="37"/>
      <c r="C82" s="37"/>
      <c r="D82" s="37"/>
      <c r="E82" s="38"/>
      <c r="F82" s="37"/>
      <c r="G82" s="37"/>
      <c r="H82" s="37"/>
      <c r="I82" s="17"/>
    </row>
    <row r="83" spans="1:9" s="1" customFormat="1">
      <c r="A83" s="148"/>
      <c r="B83" s="40" t="s">
        <v>6</v>
      </c>
      <c r="C83" s="40" t="s">
        <v>36</v>
      </c>
      <c r="D83" s="40"/>
      <c r="E83" s="40" t="s">
        <v>123</v>
      </c>
      <c r="F83" s="40" t="s">
        <v>32</v>
      </c>
      <c r="G83" s="40" t="s">
        <v>33</v>
      </c>
      <c r="H83" s="66" t="s">
        <v>37</v>
      </c>
      <c r="I83" s="17"/>
    </row>
    <row r="84" spans="1:9" s="1" customFormat="1">
      <c r="A84" s="148"/>
      <c r="B84" s="19" t="s">
        <v>93</v>
      </c>
      <c r="C84" s="17"/>
      <c r="D84" s="17"/>
      <c r="E84" s="18" t="s">
        <v>115</v>
      </c>
      <c r="F84" s="127"/>
      <c r="G84" s="128"/>
      <c r="H84" s="127"/>
      <c r="I84" s="17"/>
    </row>
    <row r="85" spans="1:9" s="1" customFormat="1">
      <c r="A85" s="148"/>
      <c r="B85" s="22">
        <v>31</v>
      </c>
      <c r="C85" s="17"/>
      <c r="D85" s="17"/>
      <c r="E85" s="18" t="s">
        <v>127</v>
      </c>
      <c r="F85" s="92"/>
      <c r="G85" s="99"/>
      <c r="H85" s="92"/>
      <c r="I85" s="124" t="str">
        <f>IF(H85="","",IF(H85=69884,"«- Correct!","«- Try again!"))</f>
        <v/>
      </c>
    </row>
    <row r="86" spans="1:9" s="1" customFormat="1">
      <c r="A86" s="148"/>
      <c r="B86" s="17"/>
      <c r="C86" s="28"/>
      <c r="D86" s="28"/>
      <c r="E86" s="31"/>
      <c r="F86" s="28"/>
      <c r="G86" s="28"/>
      <c r="H86" s="28" t="str">
        <f>IF((F86-G86)=0," ",(F86-G86)+H85)</f>
        <v xml:space="preserve"> </v>
      </c>
      <c r="I86" s="17"/>
    </row>
    <row r="87" spans="1:9" s="1" customFormat="1">
      <c r="A87" s="148"/>
      <c r="B87" s="158" t="s">
        <v>44</v>
      </c>
      <c r="C87" s="158"/>
      <c r="D87" s="158"/>
      <c r="E87" s="31"/>
      <c r="F87" s="28"/>
      <c r="G87" s="63" t="s">
        <v>29</v>
      </c>
      <c r="H87" s="65">
        <v>106</v>
      </c>
      <c r="I87" s="17"/>
    </row>
    <row r="88" spans="1:9" s="1" customFormat="1">
      <c r="A88" s="148"/>
      <c r="B88" s="37"/>
      <c r="C88" s="65"/>
      <c r="D88" s="65"/>
      <c r="E88" s="38"/>
      <c r="F88" s="65"/>
      <c r="G88" s="65"/>
      <c r="H88" s="65"/>
      <c r="I88" s="17"/>
    </row>
    <row r="89" spans="1:9" s="1" customFormat="1">
      <c r="A89" s="148"/>
      <c r="B89" s="40" t="s">
        <v>6</v>
      </c>
      <c r="C89" s="48" t="s">
        <v>36</v>
      </c>
      <c r="D89" s="48"/>
      <c r="E89" s="40" t="s">
        <v>123</v>
      </c>
      <c r="F89" s="48" t="s">
        <v>32</v>
      </c>
      <c r="G89" s="48" t="s">
        <v>33</v>
      </c>
      <c r="H89" s="66" t="s">
        <v>37</v>
      </c>
      <c r="I89" s="17"/>
    </row>
    <row r="90" spans="1:9" s="1" customFormat="1">
      <c r="A90" s="148"/>
      <c r="B90" s="19" t="s">
        <v>93</v>
      </c>
      <c r="C90" s="17"/>
      <c r="D90" s="17"/>
      <c r="E90" s="18" t="s">
        <v>116</v>
      </c>
      <c r="F90" s="127"/>
      <c r="G90" s="128"/>
      <c r="H90" s="127"/>
      <c r="I90" s="17"/>
    </row>
    <row r="91" spans="1:9" s="1" customFormat="1">
      <c r="A91" s="148"/>
      <c r="B91" s="22">
        <v>31</v>
      </c>
      <c r="C91" s="28"/>
      <c r="D91" s="28"/>
      <c r="E91" s="18" t="s">
        <v>115</v>
      </c>
      <c r="F91" s="92"/>
      <c r="G91" s="99"/>
      <c r="H91" s="92"/>
      <c r="I91" s="124" t="str">
        <f>IF(H91="","",IF(H91=19225,"«- Correct!","«- Try again!"))</f>
        <v/>
      </c>
    </row>
    <row r="92" spans="1:9" s="1" customFormat="1">
      <c r="A92" s="148"/>
      <c r="B92" s="22"/>
      <c r="C92" s="28"/>
      <c r="D92" s="28"/>
      <c r="E92" s="18"/>
      <c r="F92" s="28"/>
      <c r="G92" s="28"/>
      <c r="H92" s="28"/>
      <c r="I92" s="17"/>
    </row>
    <row r="93" spans="1:9" s="1" customFormat="1">
      <c r="A93" s="148"/>
      <c r="B93" s="158" t="s">
        <v>67</v>
      </c>
      <c r="C93" s="158"/>
      <c r="D93" s="158"/>
      <c r="E93" s="31"/>
      <c r="F93" s="28"/>
      <c r="G93" s="63" t="s">
        <v>29</v>
      </c>
      <c r="H93" s="65">
        <v>119</v>
      </c>
      <c r="I93" s="17"/>
    </row>
    <row r="94" spans="1:9" s="1" customFormat="1">
      <c r="A94" s="148"/>
      <c r="B94" s="37"/>
      <c r="C94" s="65"/>
      <c r="D94" s="65"/>
      <c r="E94" s="38"/>
      <c r="F94" s="65"/>
      <c r="G94" s="65"/>
      <c r="H94" s="65"/>
      <c r="I94" s="17"/>
    </row>
    <row r="95" spans="1:9" s="1" customFormat="1">
      <c r="A95" s="148"/>
      <c r="B95" s="40" t="s">
        <v>6</v>
      </c>
      <c r="C95" s="48" t="s">
        <v>36</v>
      </c>
      <c r="D95" s="48"/>
      <c r="E95" s="40" t="s">
        <v>123</v>
      </c>
      <c r="F95" s="48" t="s">
        <v>32</v>
      </c>
      <c r="G95" s="48" t="s">
        <v>33</v>
      </c>
      <c r="H95" s="66" t="s">
        <v>37</v>
      </c>
      <c r="I95" s="17"/>
    </row>
    <row r="96" spans="1:9" s="1" customFormat="1">
      <c r="A96" s="148"/>
      <c r="B96" s="18" t="s">
        <v>71</v>
      </c>
      <c r="C96" s="17" t="s">
        <v>110</v>
      </c>
      <c r="D96" s="17"/>
      <c r="E96" s="18"/>
      <c r="F96" s="129"/>
      <c r="G96" s="101"/>
      <c r="H96" s="92"/>
      <c r="I96" s="17"/>
    </row>
    <row r="97" spans="1:9" s="1" customFormat="1">
      <c r="A97" s="148"/>
      <c r="B97" s="19">
        <v>17</v>
      </c>
      <c r="C97" s="17"/>
      <c r="D97" s="17"/>
      <c r="E97" s="18" t="s">
        <v>128</v>
      </c>
      <c r="F97" s="106"/>
      <c r="G97" s="84"/>
      <c r="H97" s="83"/>
      <c r="I97" s="17"/>
    </row>
    <row r="98" spans="1:9" s="1" customFormat="1">
      <c r="A98" s="148"/>
      <c r="B98" s="19">
        <v>31</v>
      </c>
      <c r="C98" s="17"/>
      <c r="D98" s="17"/>
      <c r="E98" s="18" t="s">
        <v>129</v>
      </c>
      <c r="F98" s="83"/>
      <c r="G98" s="84"/>
      <c r="H98" s="83"/>
      <c r="I98" s="130"/>
    </row>
    <row r="99" spans="1:9" s="1" customFormat="1">
      <c r="A99" s="148"/>
      <c r="B99" s="19">
        <v>31</v>
      </c>
      <c r="C99" s="17"/>
      <c r="D99" s="17"/>
      <c r="E99" s="18" t="s">
        <v>127</v>
      </c>
      <c r="F99" s="83"/>
      <c r="G99" s="84"/>
      <c r="H99" s="83"/>
      <c r="I99" s="17"/>
    </row>
    <row r="100" spans="1:9" s="1" customFormat="1">
      <c r="A100" s="148"/>
      <c r="B100" s="19">
        <v>31</v>
      </c>
      <c r="C100" s="17"/>
      <c r="D100" s="17"/>
      <c r="E100" s="18" t="s">
        <v>116</v>
      </c>
      <c r="F100" s="83"/>
      <c r="G100" s="84"/>
      <c r="H100" s="83"/>
      <c r="I100" s="17"/>
    </row>
    <row r="101" spans="1:9" s="1" customFormat="1">
      <c r="A101" s="148"/>
      <c r="B101" s="19">
        <v>31</v>
      </c>
      <c r="C101" s="17"/>
      <c r="D101" s="17"/>
      <c r="E101" s="18" t="s">
        <v>115</v>
      </c>
      <c r="F101" s="92"/>
      <c r="G101" s="99"/>
      <c r="H101" s="92"/>
      <c r="I101" s="124" t="str">
        <f>IF(H101="","",IF(H101=17694,"«- Correct!","«- Try again!"))</f>
        <v/>
      </c>
    </row>
    <row r="102" spans="1:9" s="1" customFormat="1">
      <c r="A102" s="148"/>
      <c r="B102" s="19"/>
      <c r="C102" s="17"/>
      <c r="D102" s="17"/>
      <c r="E102" s="18"/>
      <c r="F102" s="28"/>
      <c r="G102" s="28"/>
      <c r="H102" s="28"/>
      <c r="I102" s="17"/>
    </row>
    <row r="103" spans="1:9" s="1" customFormat="1">
      <c r="A103" s="148"/>
      <c r="B103" s="158" t="s">
        <v>43</v>
      </c>
      <c r="C103" s="158"/>
      <c r="D103" s="158"/>
      <c r="E103" s="31"/>
      <c r="F103" s="28"/>
      <c r="G103" s="63" t="s">
        <v>29</v>
      </c>
      <c r="H103" s="65">
        <v>124</v>
      </c>
      <c r="I103" s="17"/>
    </row>
    <row r="104" spans="1:9" s="1" customFormat="1">
      <c r="A104" s="148"/>
      <c r="B104" s="37"/>
      <c r="C104" s="37"/>
      <c r="D104" s="37"/>
      <c r="E104" s="38"/>
      <c r="F104" s="65"/>
      <c r="G104" s="65"/>
      <c r="H104" s="131"/>
      <c r="I104" s="17"/>
    </row>
    <row r="105" spans="1:9" s="1" customFormat="1">
      <c r="A105" s="148"/>
      <c r="B105" s="40" t="s">
        <v>6</v>
      </c>
      <c r="C105" s="48" t="s">
        <v>36</v>
      </c>
      <c r="D105" s="48"/>
      <c r="E105" s="40" t="s">
        <v>123</v>
      </c>
      <c r="F105" s="48" t="s">
        <v>32</v>
      </c>
      <c r="G105" s="48" t="s">
        <v>33</v>
      </c>
      <c r="H105" s="66" t="s">
        <v>37</v>
      </c>
      <c r="I105" s="17"/>
    </row>
    <row r="106" spans="1:9" s="1" customFormat="1">
      <c r="A106" s="148"/>
      <c r="B106" s="19" t="s">
        <v>93</v>
      </c>
      <c r="C106" s="17"/>
      <c r="D106" s="17"/>
      <c r="E106" s="18" t="s">
        <v>129</v>
      </c>
      <c r="F106" s="92"/>
      <c r="G106" s="101"/>
      <c r="H106" s="92"/>
      <c r="I106" s="124" t="str">
        <f>IF(H106="","",IF(H106=1230,"«- Correct!","«- Try again!"))</f>
        <v/>
      </c>
    </row>
    <row r="107" spans="1:9" s="1" customFormat="1">
      <c r="A107" s="148"/>
      <c r="B107" s="17"/>
      <c r="C107" s="28"/>
      <c r="D107" s="28"/>
      <c r="E107" s="30"/>
      <c r="F107" s="28"/>
      <c r="G107" s="28"/>
      <c r="H107" s="28" t="str">
        <f>IF((F107-G107)=0," ",(F107-G107)+H106)</f>
        <v xml:space="preserve"> </v>
      </c>
      <c r="I107" s="17"/>
    </row>
    <row r="108" spans="1:9" s="1" customFormat="1">
      <c r="A108" s="148"/>
      <c r="B108" s="158" t="s">
        <v>59</v>
      </c>
      <c r="C108" s="158"/>
      <c r="D108" s="158"/>
      <c r="E108" s="31"/>
      <c r="F108" s="28"/>
      <c r="G108" s="63" t="s">
        <v>29</v>
      </c>
      <c r="H108" s="65">
        <v>125</v>
      </c>
      <c r="I108" s="17"/>
    </row>
    <row r="109" spans="1:9" s="1" customFormat="1">
      <c r="A109" s="148"/>
      <c r="B109" s="37"/>
      <c r="C109" s="37"/>
      <c r="D109" s="37"/>
      <c r="E109" s="38"/>
      <c r="F109" s="65"/>
      <c r="G109" s="65"/>
      <c r="H109" s="131"/>
      <c r="I109" s="17"/>
    </row>
    <row r="110" spans="1:9" s="1" customFormat="1">
      <c r="A110" s="148"/>
      <c r="B110" s="40" t="s">
        <v>6</v>
      </c>
      <c r="C110" s="48" t="s">
        <v>36</v>
      </c>
      <c r="D110" s="48"/>
      <c r="E110" s="40" t="s">
        <v>123</v>
      </c>
      <c r="F110" s="48" t="s">
        <v>32</v>
      </c>
      <c r="G110" s="48" t="s">
        <v>33</v>
      </c>
      <c r="H110" s="48" t="s">
        <v>37</v>
      </c>
      <c r="I110" s="17"/>
    </row>
    <row r="111" spans="1:9" s="1" customFormat="1">
      <c r="A111" s="148"/>
      <c r="B111" s="19" t="s">
        <v>80</v>
      </c>
      <c r="C111" s="17"/>
      <c r="D111" s="17"/>
      <c r="E111" s="18" t="s">
        <v>129</v>
      </c>
      <c r="F111" s="92"/>
      <c r="G111" s="101"/>
      <c r="H111" s="92"/>
      <c r="I111" s="124" t="str">
        <f>IF(H111="","",IF(H111=1770,"«- Correct!","«- Try again!"))</f>
        <v/>
      </c>
    </row>
    <row r="112" spans="1:9" s="1" customFormat="1">
      <c r="A112" s="148"/>
      <c r="B112" s="17"/>
      <c r="C112" s="28"/>
      <c r="D112" s="28"/>
      <c r="E112" s="30"/>
      <c r="F112" s="28"/>
      <c r="G112" s="28"/>
      <c r="H112" s="28"/>
      <c r="I112" s="17"/>
    </row>
    <row r="113" spans="1:12" s="1" customFormat="1">
      <c r="A113" s="148"/>
      <c r="B113" s="158" t="s">
        <v>100</v>
      </c>
      <c r="C113" s="158"/>
      <c r="D113" s="158"/>
      <c r="E113" s="31"/>
      <c r="F113" s="28"/>
      <c r="G113" s="63" t="s">
        <v>29</v>
      </c>
      <c r="H113" s="65">
        <v>163</v>
      </c>
      <c r="I113" s="17"/>
    </row>
    <row r="114" spans="1:12" s="1" customFormat="1">
      <c r="A114" s="148"/>
      <c r="B114" s="37"/>
      <c r="C114" s="37"/>
      <c r="D114" s="37"/>
      <c r="E114" s="38"/>
      <c r="F114" s="65"/>
      <c r="G114" s="65"/>
      <c r="H114" s="131"/>
      <c r="I114" s="17"/>
    </row>
    <row r="115" spans="1:12" s="1" customFormat="1">
      <c r="A115" s="148"/>
      <c r="B115" s="40" t="s">
        <v>6</v>
      </c>
      <c r="C115" s="48" t="s">
        <v>36</v>
      </c>
      <c r="D115" s="48"/>
      <c r="E115" s="40" t="s">
        <v>123</v>
      </c>
      <c r="F115" s="48" t="s">
        <v>32</v>
      </c>
      <c r="G115" s="48" t="s">
        <v>33</v>
      </c>
      <c r="H115" s="66" t="s">
        <v>37</v>
      </c>
      <c r="I115" s="17"/>
    </row>
    <row r="116" spans="1:12" s="1" customFormat="1">
      <c r="A116" s="148"/>
      <c r="B116" s="19" t="s">
        <v>76</v>
      </c>
      <c r="C116" s="17"/>
      <c r="D116" s="17"/>
      <c r="E116" s="18" t="s">
        <v>129</v>
      </c>
      <c r="F116" s="127"/>
      <c r="G116" s="128"/>
      <c r="H116" s="127"/>
      <c r="I116" s="17"/>
    </row>
    <row r="117" spans="1:12" s="1" customFormat="1">
      <c r="A117" s="148"/>
      <c r="B117" s="22">
        <v>19</v>
      </c>
      <c r="C117" s="28"/>
      <c r="D117" s="28"/>
      <c r="E117" s="30" t="s">
        <v>128</v>
      </c>
      <c r="F117" s="92"/>
      <c r="G117" s="99"/>
      <c r="H117" s="92"/>
      <c r="I117" s="124" t="str">
        <f>IF(H117="","",IF(H117=21220,"«- Correct!","«- Try again!"))</f>
        <v/>
      </c>
    </row>
    <row r="118" spans="1:12" s="1" customFormat="1">
      <c r="A118" s="148"/>
      <c r="B118" s="22"/>
      <c r="C118" s="28"/>
      <c r="D118" s="28"/>
      <c r="E118" s="30"/>
      <c r="F118" s="28"/>
      <c r="G118" s="28"/>
      <c r="H118" s="28"/>
      <c r="I118" s="17"/>
    </row>
    <row r="119" spans="1:12" s="1" customFormat="1">
      <c r="A119" s="148"/>
      <c r="B119" s="158" t="s">
        <v>62</v>
      </c>
      <c r="C119" s="158"/>
      <c r="D119" s="158"/>
      <c r="E119" s="31"/>
      <c r="F119" s="28"/>
      <c r="G119" s="63" t="s">
        <v>29</v>
      </c>
      <c r="H119" s="65">
        <v>201</v>
      </c>
      <c r="I119" s="17"/>
    </row>
    <row r="120" spans="1:12" s="1" customFormat="1">
      <c r="A120" s="148"/>
      <c r="B120" s="37"/>
      <c r="C120" s="37"/>
      <c r="D120" s="37"/>
      <c r="E120" s="38"/>
      <c r="F120" s="65"/>
      <c r="G120" s="65"/>
      <c r="H120" s="131"/>
      <c r="I120" s="17"/>
    </row>
    <row r="121" spans="1:12" s="1" customFormat="1">
      <c r="A121" s="148"/>
      <c r="B121" s="40" t="s">
        <v>6</v>
      </c>
      <c r="C121" s="48" t="s">
        <v>36</v>
      </c>
      <c r="D121" s="48"/>
      <c r="E121" s="40" t="s">
        <v>123</v>
      </c>
      <c r="F121" s="48" t="s">
        <v>32</v>
      </c>
      <c r="G121" s="48" t="s">
        <v>33</v>
      </c>
      <c r="H121" s="66" t="s">
        <v>37</v>
      </c>
      <c r="I121" s="17"/>
    </row>
    <row r="122" spans="1:12" s="1" customFormat="1">
      <c r="A122" s="148"/>
      <c r="B122" s="19" t="s">
        <v>82</v>
      </c>
      <c r="C122" s="28"/>
      <c r="D122" s="28"/>
      <c r="E122" s="30" t="s">
        <v>128</v>
      </c>
      <c r="F122" s="92"/>
      <c r="G122" s="101"/>
      <c r="H122" s="92"/>
      <c r="I122" s="17"/>
    </row>
    <row r="123" spans="1:12" s="1" customFormat="1">
      <c r="A123" s="148"/>
      <c r="B123" s="22">
        <v>19</v>
      </c>
      <c r="C123" s="28"/>
      <c r="D123" s="28"/>
      <c r="E123" s="30" t="s">
        <v>128</v>
      </c>
      <c r="F123" s="83"/>
      <c r="G123" s="84"/>
      <c r="H123" s="83"/>
      <c r="I123" s="17"/>
    </row>
    <row r="124" spans="1:12" s="1" customFormat="1">
      <c r="A124" s="148"/>
      <c r="B124" s="22">
        <v>31</v>
      </c>
      <c r="C124" s="28"/>
      <c r="D124" s="28"/>
      <c r="E124" s="30" t="s">
        <v>129</v>
      </c>
      <c r="F124" s="83"/>
      <c r="G124" s="84"/>
      <c r="H124" s="83"/>
      <c r="I124" s="17"/>
    </row>
    <row r="125" spans="1:12" s="1" customFormat="1">
      <c r="A125" s="148"/>
      <c r="B125" s="22">
        <v>31</v>
      </c>
      <c r="C125" s="28"/>
      <c r="D125" s="28"/>
      <c r="E125" s="30" t="s">
        <v>127</v>
      </c>
      <c r="F125" s="92"/>
      <c r="G125" s="99"/>
      <c r="H125" s="92"/>
      <c r="I125" s="124" t="str">
        <f>IF(H125="","",IF(H125=24220,"«- Correct!","«- Try again!"))</f>
        <v/>
      </c>
    </row>
    <row r="126" spans="1:12" s="1" customFormat="1">
      <c r="A126" s="148"/>
      <c r="B126" s="22"/>
      <c r="C126" s="28"/>
      <c r="D126" s="28"/>
      <c r="E126" s="30"/>
      <c r="F126" s="28"/>
      <c r="G126" s="28"/>
      <c r="H126" s="28"/>
      <c r="I126" s="17"/>
    </row>
    <row r="127" spans="1:12" s="1" customFormat="1">
      <c r="A127" s="148"/>
      <c r="B127" s="158" t="s">
        <v>101</v>
      </c>
      <c r="C127" s="158"/>
      <c r="D127" s="158"/>
      <c r="E127" s="42"/>
      <c r="F127" s="65"/>
      <c r="G127" s="63" t="s">
        <v>29</v>
      </c>
      <c r="H127" s="65">
        <v>251</v>
      </c>
      <c r="I127" s="37"/>
      <c r="J127" s="132"/>
      <c r="K127" s="132"/>
      <c r="L127" s="132"/>
    </row>
    <row r="128" spans="1:12" s="1" customFormat="1">
      <c r="A128" s="148"/>
      <c r="B128" s="37"/>
      <c r="C128" s="37"/>
      <c r="D128" s="37"/>
      <c r="E128" s="38"/>
      <c r="F128" s="65"/>
      <c r="G128" s="65"/>
      <c r="H128" s="131"/>
      <c r="I128" s="17"/>
    </row>
    <row r="129" spans="1:9" s="1" customFormat="1">
      <c r="A129" s="148"/>
      <c r="B129" s="40" t="s">
        <v>6</v>
      </c>
      <c r="C129" s="48" t="s">
        <v>36</v>
      </c>
      <c r="D129" s="48"/>
      <c r="E129" s="40" t="s">
        <v>123</v>
      </c>
      <c r="F129" s="48" t="s">
        <v>32</v>
      </c>
      <c r="G129" s="48" t="s">
        <v>33</v>
      </c>
      <c r="H129" s="66" t="s">
        <v>37</v>
      </c>
      <c r="I129" s="17"/>
    </row>
    <row r="130" spans="1:9" s="1" customFormat="1">
      <c r="A130" s="148"/>
      <c r="B130" s="19" t="s">
        <v>83</v>
      </c>
      <c r="C130" s="17"/>
      <c r="D130" s="17"/>
      <c r="E130" s="18" t="s">
        <v>115</v>
      </c>
      <c r="F130" s="92"/>
      <c r="G130" s="101"/>
      <c r="H130" s="92"/>
      <c r="I130" s="124" t="str">
        <f>IF(H130="","",IF(H130=82000,"«- Correct!","«- Try again!"))</f>
        <v/>
      </c>
    </row>
    <row r="131" spans="1:9" s="1" customFormat="1">
      <c r="A131" s="148"/>
      <c r="B131" s="17"/>
      <c r="C131" s="17"/>
      <c r="D131" s="17"/>
      <c r="E131" s="17"/>
      <c r="F131" s="17"/>
      <c r="G131" s="17"/>
      <c r="H131" s="17"/>
      <c r="I131" s="17"/>
    </row>
    <row r="132" spans="1:9" s="1" customFormat="1">
      <c r="A132" s="148"/>
      <c r="B132" s="158" t="s">
        <v>172</v>
      </c>
      <c r="C132" s="158"/>
      <c r="D132" s="158"/>
      <c r="E132" s="31"/>
      <c r="F132" s="28"/>
      <c r="G132" s="63" t="s">
        <v>29</v>
      </c>
      <c r="H132" s="65">
        <v>307</v>
      </c>
      <c r="I132" s="17"/>
    </row>
    <row r="133" spans="1:9" s="1" customFormat="1">
      <c r="A133" s="148"/>
      <c r="B133" s="37"/>
      <c r="C133" s="37"/>
      <c r="D133" s="37"/>
      <c r="E133" s="38"/>
      <c r="F133" s="65"/>
      <c r="G133" s="65"/>
      <c r="H133" s="131"/>
      <c r="I133" s="17"/>
    </row>
    <row r="134" spans="1:9" s="1" customFormat="1">
      <c r="A134" s="148"/>
      <c r="B134" s="40" t="s">
        <v>6</v>
      </c>
      <c r="C134" s="48" t="s">
        <v>36</v>
      </c>
      <c r="D134" s="48"/>
      <c r="E134" s="40" t="s">
        <v>123</v>
      </c>
      <c r="F134" s="48" t="s">
        <v>32</v>
      </c>
      <c r="G134" s="48" t="s">
        <v>33</v>
      </c>
      <c r="H134" s="66" t="s">
        <v>37</v>
      </c>
      <c r="I134" s="17"/>
    </row>
    <row r="135" spans="1:9" s="1" customFormat="1">
      <c r="A135" s="148"/>
      <c r="B135" s="19" t="s">
        <v>71</v>
      </c>
      <c r="C135" s="17"/>
      <c r="D135" s="17"/>
      <c r="E135" s="18"/>
      <c r="F135" s="92"/>
      <c r="G135" s="101"/>
      <c r="H135" s="92"/>
      <c r="I135" s="124" t="str">
        <f>IF(H135="","",IF(H135=3000,"«- Correct!","«- Try again!"))</f>
        <v/>
      </c>
    </row>
    <row r="136" spans="1:9" s="1" customFormat="1">
      <c r="A136" s="148"/>
      <c r="B136" s="19"/>
      <c r="C136" s="17"/>
      <c r="D136" s="17"/>
      <c r="E136" s="18"/>
      <c r="F136" s="28"/>
      <c r="G136" s="28"/>
      <c r="H136" s="28"/>
      <c r="I136" s="17"/>
    </row>
    <row r="137" spans="1:9" s="1" customFormat="1">
      <c r="A137" s="148"/>
      <c r="B137" s="158" t="s">
        <v>173</v>
      </c>
      <c r="C137" s="158"/>
      <c r="D137" s="158"/>
      <c r="E137" s="31"/>
      <c r="F137" s="28"/>
      <c r="G137" s="63" t="s">
        <v>29</v>
      </c>
      <c r="H137" s="65">
        <v>318</v>
      </c>
      <c r="I137" s="17"/>
    </row>
    <row r="138" spans="1:9" s="1" customFormat="1">
      <c r="A138" s="148"/>
      <c r="B138" s="37"/>
      <c r="C138" s="37"/>
      <c r="D138" s="37"/>
      <c r="E138" s="38"/>
      <c r="F138" s="65"/>
      <c r="G138" s="65"/>
      <c r="H138" s="131"/>
      <c r="I138" s="17"/>
    </row>
    <row r="139" spans="1:9" s="1" customFormat="1">
      <c r="A139" s="148"/>
      <c r="B139" s="40" t="s">
        <v>6</v>
      </c>
      <c r="C139" s="48" t="s">
        <v>36</v>
      </c>
      <c r="D139" s="48"/>
      <c r="E139" s="40" t="s">
        <v>123</v>
      </c>
      <c r="F139" s="48" t="s">
        <v>32</v>
      </c>
      <c r="G139" s="48" t="s">
        <v>33</v>
      </c>
      <c r="H139" s="66" t="s">
        <v>37</v>
      </c>
      <c r="I139" s="17"/>
    </row>
    <row r="140" spans="1:9" s="1" customFormat="1">
      <c r="A140" s="148"/>
      <c r="B140" s="19" t="s">
        <v>71</v>
      </c>
      <c r="C140" s="17"/>
      <c r="D140" s="17"/>
      <c r="E140" s="18"/>
      <c r="F140" s="92"/>
      <c r="G140" s="101"/>
      <c r="H140" s="92"/>
      <c r="I140" s="124" t="str">
        <f>IF(H140="","",IF(H140=7000,"«- Correct!","«- Try again!"))</f>
        <v/>
      </c>
    </row>
    <row r="141" spans="1:9" s="1" customFormat="1">
      <c r="A141" s="148"/>
      <c r="B141" s="19"/>
      <c r="C141" s="17"/>
      <c r="D141" s="17"/>
      <c r="E141" s="18"/>
      <c r="F141" s="28"/>
      <c r="G141" s="28"/>
      <c r="H141" s="28"/>
      <c r="I141" s="17"/>
    </row>
    <row r="142" spans="1:9" s="1" customFormat="1">
      <c r="A142" s="148"/>
      <c r="B142" s="158" t="s">
        <v>25</v>
      </c>
      <c r="C142" s="158"/>
      <c r="D142" s="158"/>
      <c r="E142" s="31"/>
      <c r="F142" s="28"/>
      <c r="G142" s="63" t="s">
        <v>29</v>
      </c>
      <c r="H142" s="65">
        <v>413</v>
      </c>
      <c r="I142" s="17"/>
    </row>
    <row r="143" spans="1:9" s="1" customFormat="1">
      <c r="A143" s="148"/>
      <c r="B143" s="37"/>
      <c r="C143" s="37"/>
      <c r="D143" s="37"/>
      <c r="E143" s="38"/>
      <c r="F143" s="65"/>
      <c r="G143" s="65"/>
      <c r="H143" s="131"/>
      <c r="I143" s="17"/>
    </row>
    <row r="144" spans="1:9" s="1" customFormat="1">
      <c r="A144" s="148"/>
      <c r="B144" s="40" t="s">
        <v>6</v>
      </c>
      <c r="C144" s="48" t="s">
        <v>36</v>
      </c>
      <c r="D144" s="48"/>
      <c r="E144" s="40" t="s">
        <v>123</v>
      </c>
      <c r="F144" s="48" t="s">
        <v>32</v>
      </c>
      <c r="G144" s="48" t="s">
        <v>33</v>
      </c>
      <c r="H144" s="66" t="s">
        <v>37</v>
      </c>
      <c r="I144" s="17"/>
    </row>
    <row r="145" spans="1:9" s="1" customFormat="1">
      <c r="A145" s="148"/>
      <c r="B145" s="19" t="s">
        <v>93</v>
      </c>
      <c r="C145" s="17"/>
      <c r="D145" s="17"/>
      <c r="E145" s="18" t="s">
        <v>116</v>
      </c>
      <c r="F145" s="127"/>
      <c r="G145" s="128"/>
      <c r="H145" s="127"/>
      <c r="I145" s="17"/>
    </row>
    <row r="146" spans="1:9" s="1" customFormat="1">
      <c r="A146" s="148"/>
      <c r="B146" s="22">
        <v>31</v>
      </c>
      <c r="C146" s="28"/>
      <c r="D146" s="28"/>
      <c r="E146" s="18" t="s">
        <v>115</v>
      </c>
      <c r="F146" s="92"/>
      <c r="G146" s="99"/>
      <c r="H146" s="92"/>
      <c r="I146" s="124" t="str">
        <f>IF(H146="","",IF(H146=116685,"«- Correct!","«- Try again!"))</f>
        <v/>
      </c>
    </row>
    <row r="147" spans="1:9" s="1" customFormat="1">
      <c r="A147" s="148"/>
      <c r="B147" s="17"/>
      <c r="C147" s="17"/>
      <c r="D147" s="17"/>
      <c r="E147" s="30"/>
      <c r="F147" s="28"/>
      <c r="G147" s="28"/>
      <c r="H147" s="28" t="str">
        <f>IF((G147-F147)=0," ",(G147-F147)+#REF!)</f>
        <v xml:space="preserve"> </v>
      </c>
      <c r="I147" s="17"/>
    </row>
    <row r="148" spans="1:9" s="1" customFormat="1">
      <c r="A148" s="148"/>
      <c r="B148" s="158" t="s">
        <v>65</v>
      </c>
      <c r="C148" s="158"/>
      <c r="D148" s="158"/>
      <c r="E148" s="31"/>
      <c r="F148" s="28"/>
      <c r="G148" s="63" t="s">
        <v>29</v>
      </c>
      <c r="H148" s="65">
        <v>415</v>
      </c>
      <c r="I148" s="17"/>
    </row>
    <row r="149" spans="1:9" s="1" customFormat="1">
      <c r="A149" s="148"/>
      <c r="B149" s="37"/>
      <c r="C149" s="37"/>
      <c r="D149" s="37"/>
      <c r="E149" s="38"/>
      <c r="F149" s="65"/>
      <c r="G149" s="65"/>
      <c r="H149" s="131"/>
      <c r="I149" s="17"/>
    </row>
    <row r="150" spans="1:9" s="1" customFormat="1">
      <c r="A150" s="148"/>
      <c r="B150" s="40" t="s">
        <v>6</v>
      </c>
      <c r="C150" s="48" t="s">
        <v>36</v>
      </c>
      <c r="D150" s="48"/>
      <c r="E150" s="40" t="s">
        <v>123</v>
      </c>
      <c r="F150" s="48" t="s">
        <v>32</v>
      </c>
      <c r="G150" s="48" t="s">
        <v>33</v>
      </c>
      <c r="H150" s="66" t="s">
        <v>37</v>
      </c>
      <c r="I150" s="17"/>
    </row>
    <row r="151" spans="1:9" s="1" customFormat="1">
      <c r="A151" s="148"/>
      <c r="B151" s="19" t="s">
        <v>93</v>
      </c>
      <c r="C151" s="17"/>
      <c r="D151" s="17"/>
      <c r="E151" s="18" t="s">
        <v>115</v>
      </c>
      <c r="F151" s="92"/>
      <c r="G151" s="101"/>
      <c r="H151" s="92"/>
      <c r="I151" s="124" t="str">
        <f>IF(H151="","",IF(H151=652,"«- Correct!","«- Try again!"))</f>
        <v/>
      </c>
    </row>
    <row r="152" spans="1:9" s="1" customFormat="1">
      <c r="A152" s="148"/>
      <c r="B152" s="17"/>
      <c r="C152" s="17"/>
      <c r="D152" s="17"/>
      <c r="E152" s="31"/>
      <c r="F152" s="28"/>
      <c r="G152" s="28"/>
      <c r="H152" s="28"/>
      <c r="I152" s="17"/>
    </row>
    <row r="153" spans="1:9" s="1" customFormat="1">
      <c r="A153" s="148"/>
      <c r="B153" s="158" t="s">
        <v>68</v>
      </c>
      <c r="C153" s="158"/>
      <c r="D153" s="158"/>
      <c r="E153" s="31"/>
      <c r="F153" s="28"/>
      <c r="G153" s="63" t="s">
        <v>29</v>
      </c>
      <c r="H153" s="65">
        <v>502</v>
      </c>
      <c r="I153" s="17"/>
    </row>
    <row r="154" spans="1:9" s="1" customFormat="1">
      <c r="A154" s="148"/>
      <c r="B154" s="37"/>
      <c r="C154" s="37"/>
      <c r="D154" s="37"/>
      <c r="E154" s="38"/>
      <c r="F154" s="65"/>
      <c r="G154" s="65"/>
      <c r="H154" s="131"/>
      <c r="I154" s="17"/>
    </row>
    <row r="155" spans="1:9" s="1" customFormat="1">
      <c r="A155" s="148"/>
      <c r="B155" s="40" t="s">
        <v>6</v>
      </c>
      <c r="C155" s="48" t="s">
        <v>36</v>
      </c>
      <c r="D155" s="48"/>
      <c r="E155" s="40" t="s">
        <v>123</v>
      </c>
      <c r="F155" s="48" t="s">
        <v>32</v>
      </c>
      <c r="G155" s="48" t="s">
        <v>33</v>
      </c>
      <c r="H155" s="66" t="s">
        <v>37</v>
      </c>
      <c r="I155" s="17"/>
    </row>
    <row r="156" spans="1:9" s="1" customFormat="1">
      <c r="A156" s="148"/>
      <c r="B156" s="25" t="s">
        <v>93</v>
      </c>
      <c r="C156" s="133"/>
      <c r="D156" s="133"/>
      <c r="E156" s="133" t="s">
        <v>115</v>
      </c>
      <c r="F156" s="134"/>
      <c r="G156" s="135"/>
      <c r="H156" s="136"/>
      <c r="I156" s="17"/>
    </row>
    <row r="157" spans="1:9" s="1" customFormat="1">
      <c r="A157" s="148"/>
      <c r="B157" s="137">
        <v>31</v>
      </c>
      <c r="C157" s="133"/>
      <c r="D157" s="133"/>
      <c r="E157" s="133" t="s">
        <v>116</v>
      </c>
      <c r="F157" s="138"/>
      <c r="G157" s="139"/>
      <c r="H157" s="140"/>
      <c r="I157" s="124" t="str">
        <f>IF(H157="","",IF(H157=64630,"«- Correct!","«- Try again!"))</f>
        <v/>
      </c>
    </row>
    <row r="158" spans="1:9" s="1" customFormat="1">
      <c r="A158" s="148"/>
      <c r="B158" s="17"/>
      <c r="C158" s="17"/>
      <c r="D158" s="17"/>
      <c r="E158" s="17"/>
      <c r="F158" s="17"/>
      <c r="G158" s="17"/>
      <c r="H158" s="17"/>
      <c r="I158" s="17"/>
    </row>
    <row r="159" spans="1:9" s="1" customFormat="1">
      <c r="A159" s="148"/>
      <c r="B159" s="158" t="s">
        <v>66</v>
      </c>
      <c r="C159" s="158"/>
      <c r="D159" s="158"/>
      <c r="E159" s="30"/>
      <c r="F159" s="28"/>
      <c r="G159" s="63" t="s">
        <v>29</v>
      </c>
      <c r="H159" s="65">
        <v>621</v>
      </c>
      <c r="I159" s="17"/>
    </row>
    <row r="160" spans="1:9" s="1" customFormat="1">
      <c r="A160" s="148"/>
      <c r="B160" s="37"/>
      <c r="C160" s="65"/>
      <c r="D160" s="65"/>
      <c r="E160" s="38"/>
      <c r="F160" s="65"/>
      <c r="G160" s="65"/>
      <c r="H160" s="131"/>
      <c r="I160" s="17"/>
    </row>
    <row r="161" spans="1:9" s="1" customFormat="1">
      <c r="A161" s="148"/>
      <c r="B161" s="40" t="s">
        <v>6</v>
      </c>
      <c r="C161" s="48" t="s">
        <v>36</v>
      </c>
      <c r="D161" s="48"/>
      <c r="E161" s="40" t="s">
        <v>123</v>
      </c>
      <c r="F161" s="48" t="s">
        <v>32</v>
      </c>
      <c r="G161" s="48" t="s">
        <v>33</v>
      </c>
      <c r="H161" s="66" t="s">
        <v>37</v>
      </c>
      <c r="I161" s="17"/>
    </row>
    <row r="162" spans="1:9" s="1" customFormat="1">
      <c r="A162" s="148"/>
      <c r="B162" s="19" t="s">
        <v>102</v>
      </c>
      <c r="C162" s="17"/>
      <c r="D162" s="17"/>
      <c r="E162" s="18" t="s">
        <v>127</v>
      </c>
      <c r="F162" s="127"/>
      <c r="G162" s="128"/>
      <c r="H162" s="127"/>
      <c r="I162" s="17"/>
    </row>
    <row r="163" spans="1:9" s="1" customFormat="1">
      <c r="A163" s="148"/>
      <c r="B163" s="22">
        <v>31</v>
      </c>
      <c r="C163" s="17"/>
      <c r="D163" s="17"/>
      <c r="E163" s="18" t="s">
        <v>127</v>
      </c>
      <c r="F163" s="92"/>
      <c r="G163" s="99"/>
      <c r="H163" s="92"/>
      <c r="I163" s="124" t="str">
        <f>IF(H163="","",IF(H163=36600,"«- Correct!","«- Try again!"))</f>
        <v/>
      </c>
    </row>
    <row r="164" spans="1:9" s="1" customFormat="1">
      <c r="A164" s="148"/>
      <c r="B164" s="17"/>
      <c r="C164" s="17"/>
      <c r="D164" s="17"/>
      <c r="E164" s="17"/>
      <c r="F164" s="17"/>
      <c r="G164" s="17"/>
      <c r="H164" s="17"/>
      <c r="I164" s="17"/>
    </row>
    <row r="165" spans="1:9" s="1" customFormat="1" ht="12"/>
    <row r="166" spans="1:9" s="1" customFormat="1">
      <c r="A166" s="148"/>
      <c r="B166" s="161" t="s">
        <v>137</v>
      </c>
      <c r="C166" s="161"/>
      <c r="D166" s="161"/>
      <c r="E166" s="161"/>
      <c r="F166" s="161"/>
      <c r="G166" s="161"/>
      <c r="H166" s="161"/>
      <c r="I166" s="17"/>
    </row>
    <row r="167" spans="1:9" s="1" customFormat="1">
      <c r="A167" s="148"/>
      <c r="B167" s="161" t="s">
        <v>5</v>
      </c>
      <c r="C167" s="161"/>
      <c r="D167" s="161"/>
      <c r="E167" s="161"/>
      <c r="F167" s="161"/>
      <c r="G167" s="161"/>
      <c r="H167" s="161"/>
      <c r="I167" s="17"/>
    </row>
    <row r="168" spans="1:9" s="1" customFormat="1">
      <c r="A168" s="148"/>
      <c r="B168" s="17"/>
      <c r="C168" s="17"/>
      <c r="D168" s="17"/>
      <c r="E168" s="17"/>
      <c r="F168" s="141"/>
      <c r="G168" s="141"/>
      <c r="H168" s="17"/>
      <c r="I168" s="17"/>
    </row>
    <row r="169" spans="1:9" s="1" customFormat="1">
      <c r="A169" s="148"/>
      <c r="B169" s="161" t="s">
        <v>144</v>
      </c>
      <c r="C169" s="161"/>
      <c r="D169" s="161"/>
      <c r="E169" s="161"/>
      <c r="F169" s="161"/>
      <c r="G169" s="161"/>
      <c r="H169" s="161"/>
      <c r="I169" s="17"/>
    </row>
    <row r="170" spans="1:9" s="1" customFormat="1">
      <c r="A170" s="148"/>
      <c r="B170" s="37"/>
      <c r="C170" s="37"/>
      <c r="D170" s="37"/>
      <c r="E170" s="38"/>
      <c r="F170" s="142"/>
      <c r="G170" s="142"/>
      <c r="H170" s="37"/>
      <c r="I170" s="17"/>
    </row>
    <row r="171" spans="1:9" s="1" customFormat="1">
      <c r="A171" s="148"/>
      <c r="B171" s="40" t="s">
        <v>6</v>
      </c>
      <c r="C171" s="48" t="s">
        <v>36</v>
      </c>
      <c r="D171" s="48"/>
      <c r="E171" s="40" t="s">
        <v>123</v>
      </c>
      <c r="F171" s="143" t="s">
        <v>32</v>
      </c>
      <c r="G171" s="143" t="s">
        <v>33</v>
      </c>
      <c r="H171" s="48" t="s">
        <v>37</v>
      </c>
      <c r="I171" s="17"/>
    </row>
    <row r="172" spans="1:9" s="1" customFormat="1">
      <c r="A172" s="148"/>
      <c r="B172" s="19" t="s">
        <v>85</v>
      </c>
      <c r="C172" s="162"/>
      <c r="D172" s="162"/>
      <c r="E172" s="18" t="s">
        <v>116</v>
      </c>
      <c r="F172" s="92"/>
      <c r="G172" s="101"/>
      <c r="H172" s="92"/>
      <c r="I172" s="17"/>
    </row>
    <row r="173" spans="1:9" s="1" customFormat="1">
      <c r="A173" s="148"/>
      <c r="B173" s="22">
        <v>20</v>
      </c>
      <c r="C173" s="160"/>
      <c r="D173" s="160"/>
      <c r="E173" s="18" t="s">
        <v>115</v>
      </c>
      <c r="F173" s="83"/>
      <c r="G173" s="84"/>
      <c r="H173" s="83"/>
      <c r="I173" s="17"/>
    </row>
    <row r="174" spans="1:9" s="1" customFormat="1">
      <c r="A174" s="148"/>
      <c r="B174" s="22">
        <v>27</v>
      </c>
      <c r="C174" s="160"/>
      <c r="D174" s="160"/>
      <c r="E174" s="18" t="s">
        <v>116</v>
      </c>
      <c r="F174" s="92"/>
      <c r="G174" s="99"/>
      <c r="H174" s="92"/>
      <c r="I174" s="124" t="str">
        <f>IF(H174="","",IF(H174=14910,"«- Correct!","«- Try again!"))</f>
        <v/>
      </c>
    </row>
    <row r="175" spans="1:9" s="1" customFormat="1">
      <c r="A175" s="148"/>
      <c r="B175" s="17"/>
      <c r="C175" s="160"/>
      <c r="D175" s="160"/>
      <c r="E175" s="17"/>
      <c r="F175" s="28"/>
      <c r="G175" s="28"/>
      <c r="H175" s="28"/>
      <c r="I175" s="17"/>
    </row>
    <row r="176" spans="1:9" s="1" customFormat="1">
      <c r="A176" s="148"/>
      <c r="B176" s="161" t="s">
        <v>117</v>
      </c>
      <c r="C176" s="161"/>
      <c r="D176" s="161"/>
      <c r="E176" s="161"/>
      <c r="F176" s="161"/>
      <c r="G176" s="161"/>
      <c r="H176" s="161"/>
      <c r="I176" s="17"/>
    </row>
    <row r="177" spans="1:9" s="1" customFormat="1">
      <c r="A177" s="148"/>
      <c r="B177" s="37"/>
      <c r="C177" s="37"/>
      <c r="D177" s="37"/>
      <c r="E177" s="38"/>
      <c r="F177" s="65"/>
      <c r="G177" s="65"/>
      <c r="H177" s="65"/>
      <c r="I177" s="17"/>
    </row>
    <row r="178" spans="1:9" s="1" customFormat="1">
      <c r="A178" s="148"/>
      <c r="B178" s="40" t="s">
        <v>6</v>
      </c>
      <c r="C178" s="48" t="s">
        <v>36</v>
      </c>
      <c r="D178" s="48"/>
      <c r="E178" s="40" t="s">
        <v>123</v>
      </c>
      <c r="F178" s="48" t="s">
        <v>32</v>
      </c>
      <c r="G178" s="48" t="s">
        <v>33</v>
      </c>
      <c r="H178" s="48" t="s">
        <v>37</v>
      </c>
      <c r="I178" s="17"/>
    </row>
    <row r="179" spans="1:9" s="1" customFormat="1">
      <c r="A179" s="148"/>
      <c r="B179" s="19" t="s">
        <v>81</v>
      </c>
      <c r="C179" s="160"/>
      <c r="D179" s="160"/>
      <c r="E179" s="18" t="s">
        <v>116</v>
      </c>
      <c r="F179" s="127"/>
      <c r="G179" s="128"/>
      <c r="H179" s="127"/>
      <c r="I179" s="17"/>
    </row>
    <row r="180" spans="1:9" s="1" customFormat="1">
      <c r="A180" s="148"/>
      <c r="B180" s="22">
        <v>12</v>
      </c>
      <c r="C180" s="160"/>
      <c r="D180" s="160"/>
      <c r="E180" s="18" t="s">
        <v>115</v>
      </c>
      <c r="F180" s="92"/>
      <c r="G180" s="99"/>
      <c r="H180" s="92"/>
      <c r="I180" s="124" t="str">
        <f>IF(H180="","",IF(H180=0,"«- Correct!","«- Try again!"))</f>
        <v/>
      </c>
    </row>
    <row r="181" spans="1:9" s="1" customFormat="1">
      <c r="A181" s="148"/>
      <c r="B181" s="17"/>
      <c r="C181" s="160"/>
      <c r="D181" s="160"/>
      <c r="E181" s="17"/>
      <c r="F181" s="28"/>
      <c r="G181" s="28"/>
      <c r="H181" s="28" t="str">
        <f>IF((F181-G181)=0," ",(F181-G181)+H180)</f>
        <v xml:space="preserve"> </v>
      </c>
      <c r="I181" s="17"/>
    </row>
    <row r="182" spans="1:9" s="1" customFormat="1">
      <c r="A182" s="148"/>
      <c r="B182" s="161" t="s">
        <v>142</v>
      </c>
      <c r="C182" s="161"/>
      <c r="D182" s="161"/>
      <c r="E182" s="161"/>
      <c r="F182" s="161"/>
      <c r="G182" s="161"/>
      <c r="H182" s="161"/>
      <c r="I182" s="17"/>
    </row>
    <row r="183" spans="1:9" s="1" customFormat="1">
      <c r="A183" s="148"/>
      <c r="B183" s="37"/>
      <c r="C183" s="37"/>
      <c r="D183" s="37"/>
      <c r="E183" s="38"/>
      <c r="F183" s="65"/>
      <c r="G183" s="65"/>
      <c r="H183" s="65"/>
      <c r="I183" s="17"/>
    </row>
    <row r="184" spans="1:9" s="1" customFormat="1">
      <c r="A184" s="148"/>
      <c r="B184" s="40" t="s">
        <v>6</v>
      </c>
      <c r="C184" s="48" t="s">
        <v>36</v>
      </c>
      <c r="D184" s="48"/>
      <c r="E184" s="40" t="s">
        <v>123</v>
      </c>
      <c r="F184" s="48" t="s">
        <v>32</v>
      </c>
      <c r="G184" s="48" t="s">
        <v>33</v>
      </c>
      <c r="H184" s="48" t="s">
        <v>37</v>
      </c>
      <c r="I184" s="17"/>
    </row>
    <row r="185" spans="1:9" s="1" customFormat="1">
      <c r="A185" s="148"/>
      <c r="B185" s="19" t="s">
        <v>73</v>
      </c>
      <c r="C185" s="160"/>
      <c r="D185" s="160"/>
      <c r="E185" s="18" t="s">
        <v>116</v>
      </c>
      <c r="F185" s="92"/>
      <c r="G185" s="101"/>
      <c r="H185" s="92"/>
      <c r="I185" s="17"/>
    </row>
    <row r="186" spans="1:9" s="1" customFormat="1">
      <c r="A186" s="148"/>
      <c r="B186" s="22">
        <v>13</v>
      </c>
      <c r="C186" s="160"/>
      <c r="D186" s="160"/>
      <c r="E186" s="18" t="s">
        <v>115</v>
      </c>
      <c r="F186" s="83"/>
      <c r="G186" s="84"/>
      <c r="H186" s="83"/>
      <c r="I186" s="17"/>
    </row>
    <row r="187" spans="1:9" s="1" customFormat="1">
      <c r="A187" s="148"/>
      <c r="B187" s="22">
        <v>28</v>
      </c>
      <c r="C187" s="160"/>
      <c r="D187" s="160"/>
      <c r="E187" s="18" t="s">
        <v>116</v>
      </c>
      <c r="F187" s="92"/>
      <c r="G187" s="99"/>
      <c r="H187" s="92"/>
      <c r="I187" s="124" t="str">
        <f>IF(H187="","",IF(H187=4315,"«- Correct!","«- Try again!"))</f>
        <v/>
      </c>
    </row>
    <row r="188" spans="1:9" s="1" customFormat="1">
      <c r="A188" s="148"/>
      <c r="B188" s="17"/>
      <c r="C188" s="17"/>
      <c r="D188" s="17"/>
      <c r="E188" s="17"/>
      <c r="F188" s="17"/>
      <c r="G188" s="17"/>
      <c r="H188" s="17"/>
      <c r="I188" s="17"/>
    </row>
    <row r="189" spans="1:9" s="1" customFormat="1" ht="12"/>
    <row r="190" spans="1:9" s="1" customFormat="1">
      <c r="A190" s="148"/>
      <c r="B190" s="161" t="s">
        <v>137</v>
      </c>
      <c r="C190" s="161"/>
      <c r="D190" s="161"/>
      <c r="E190" s="161"/>
      <c r="F190" s="161"/>
      <c r="G190" s="161"/>
      <c r="H190" s="161"/>
      <c r="I190" s="17"/>
    </row>
    <row r="191" spans="1:9" s="1" customFormat="1">
      <c r="A191" s="148"/>
      <c r="B191" s="161" t="s">
        <v>13</v>
      </c>
      <c r="C191" s="161"/>
      <c r="D191" s="161"/>
      <c r="E191" s="161"/>
      <c r="F191" s="161"/>
      <c r="G191" s="161"/>
      <c r="H191" s="161"/>
      <c r="I191" s="17"/>
    </row>
    <row r="192" spans="1:9" s="1" customFormat="1">
      <c r="A192" s="148"/>
      <c r="B192" s="17"/>
      <c r="C192" s="17"/>
      <c r="D192" s="17"/>
      <c r="E192" s="17"/>
      <c r="F192" s="17"/>
      <c r="G192" s="17"/>
      <c r="H192" s="17"/>
      <c r="I192" s="17"/>
    </row>
    <row r="193" spans="1:9" s="1" customFormat="1">
      <c r="A193" s="148"/>
      <c r="B193" s="161" t="s">
        <v>156</v>
      </c>
      <c r="C193" s="161"/>
      <c r="D193" s="161"/>
      <c r="E193" s="161"/>
      <c r="F193" s="161"/>
      <c r="G193" s="161"/>
      <c r="H193" s="161"/>
      <c r="I193" s="17"/>
    </row>
    <row r="194" spans="1:9" s="1" customFormat="1">
      <c r="A194" s="148"/>
      <c r="B194" s="37"/>
      <c r="C194" s="37"/>
      <c r="D194" s="37"/>
      <c r="E194" s="38"/>
      <c r="F194" s="65"/>
      <c r="G194" s="65"/>
      <c r="H194" s="65"/>
      <c r="I194" s="17"/>
    </row>
    <row r="195" spans="1:9" s="1" customFormat="1">
      <c r="A195" s="148"/>
      <c r="B195" s="46" t="s">
        <v>6</v>
      </c>
      <c r="C195" s="48" t="s">
        <v>36</v>
      </c>
      <c r="D195" s="48"/>
      <c r="E195" s="40" t="s">
        <v>123</v>
      </c>
      <c r="F195" s="48" t="s">
        <v>32</v>
      </c>
      <c r="G195" s="48" t="s">
        <v>33</v>
      </c>
      <c r="H195" s="48" t="s">
        <v>37</v>
      </c>
      <c r="I195" s="17"/>
    </row>
    <row r="196" spans="1:9" s="1" customFormat="1">
      <c r="A196" s="148"/>
      <c r="B196" s="19" t="s">
        <v>99</v>
      </c>
      <c r="C196" s="160"/>
      <c r="D196" s="160"/>
      <c r="E196" s="18" t="s">
        <v>129</v>
      </c>
      <c r="F196" s="92"/>
      <c r="G196" s="101"/>
      <c r="H196" s="92"/>
      <c r="I196" s="17"/>
    </row>
    <row r="197" spans="1:9" s="1" customFormat="1">
      <c r="A197" s="148"/>
      <c r="B197" s="22">
        <v>17</v>
      </c>
      <c r="C197" s="160"/>
      <c r="D197" s="160"/>
      <c r="E197" s="18" t="s">
        <v>128</v>
      </c>
      <c r="F197" s="83"/>
      <c r="G197" s="84"/>
      <c r="H197" s="83"/>
      <c r="I197" s="17"/>
    </row>
    <row r="198" spans="1:9" s="1" customFormat="1">
      <c r="A198" s="148"/>
      <c r="B198" s="22">
        <v>23</v>
      </c>
      <c r="C198" s="160"/>
      <c r="D198" s="160"/>
      <c r="E198" s="18" t="s">
        <v>127</v>
      </c>
      <c r="F198" s="92"/>
      <c r="G198" s="99"/>
      <c r="H198" s="92"/>
      <c r="I198" s="124" t="str">
        <f>IF(H198="","",IF(H198=0,"«- Correct!","«- Try again!"))</f>
        <v/>
      </c>
    </row>
    <row r="199" spans="1:9" s="1" customFormat="1">
      <c r="A199" s="148"/>
      <c r="B199" s="17"/>
      <c r="C199" s="17"/>
      <c r="D199" s="17"/>
      <c r="E199" s="17"/>
      <c r="F199" s="17"/>
      <c r="G199" s="17"/>
      <c r="H199" s="17"/>
      <c r="I199" s="17"/>
    </row>
    <row r="200" spans="1:9" s="1" customFormat="1">
      <c r="A200" s="148"/>
      <c r="B200" s="161" t="s">
        <v>140</v>
      </c>
      <c r="C200" s="161"/>
      <c r="D200" s="161"/>
      <c r="E200" s="161"/>
      <c r="F200" s="161"/>
      <c r="G200" s="161"/>
      <c r="H200" s="161"/>
      <c r="I200" s="17"/>
    </row>
    <row r="201" spans="1:9" s="1" customFormat="1">
      <c r="A201" s="148"/>
      <c r="B201" s="37"/>
      <c r="C201" s="37"/>
      <c r="D201" s="37"/>
      <c r="E201" s="38"/>
      <c r="F201" s="37"/>
      <c r="G201" s="37"/>
      <c r="H201" s="37"/>
      <c r="I201" s="17"/>
    </row>
    <row r="202" spans="1:9" s="1" customFormat="1">
      <c r="A202" s="148"/>
      <c r="B202" s="46" t="s">
        <v>6</v>
      </c>
      <c r="C202" s="48" t="s">
        <v>36</v>
      </c>
      <c r="D202" s="48"/>
      <c r="E202" s="40" t="s">
        <v>123</v>
      </c>
      <c r="F202" s="48" t="s">
        <v>32</v>
      </c>
      <c r="G202" s="48" t="s">
        <v>33</v>
      </c>
      <c r="H202" s="48" t="s">
        <v>37</v>
      </c>
      <c r="I202" s="17"/>
    </row>
    <row r="203" spans="1:9" s="1" customFormat="1">
      <c r="A203" s="148"/>
      <c r="B203" s="19" t="s">
        <v>73</v>
      </c>
      <c r="C203" s="160"/>
      <c r="D203" s="160"/>
      <c r="E203" s="18" t="s">
        <v>129</v>
      </c>
      <c r="F203" s="127"/>
      <c r="G203" s="128"/>
      <c r="H203" s="127"/>
      <c r="I203" s="17"/>
    </row>
    <row r="204" spans="1:9" s="1" customFormat="1">
      <c r="A204" s="148"/>
      <c r="B204" s="22">
        <v>16</v>
      </c>
      <c r="C204" s="160"/>
      <c r="D204" s="160"/>
      <c r="E204" s="18" t="s">
        <v>129</v>
      </c>
      <c r="F204" s="92"/>
      <c r="G204" s="99"/>
      <c r="H204" s="92"/>
      <c r="I204" s="124" t="str">
        <f>IF(H204="","",IF(H204=3000,"«- Correct!","«- Try again!"))</f>
        <v/>
      </c>
    </row>
    <row r="205" spans="1:9" s="1" customFormat="1">
      <c r="A205" s="148"/>
      <c r="B205" s="17"/>
      <c r="C205" s="17"/>
      <c r="D205" s="17"/>
      <c r="E205" s="31"/>
      <c r="F205" s="28"/>
      <c r="G205" s="28"/>
      <c r="H205" s="28" t="str">
        <f>IF((G205-F205)=0," ",(G205-F205)+H204)</f>
        <v xml:space="preserve"> </v>
      </c>
      <c r="I205" s="17"/>
    </row>
    <row r="206" spans="1:9" s="1" customFormat="1">
      <c r="A206" s="148"/>
      <c r="B206" s="161" t="s">
        <v>143</v>
      </c>
      <c r="C206" s="161"/>
      <c r="D206" s="161"/>
      <c r="E206" s="161"/>
      <c r="F206" s="161"/>
      <c r="G206" s="161"/>
      <c r="H206" s="161"/>
      <c r="I206" s="17"/>
    </row>
    <row r="207" spans="1:9" s="1" customFormat="1">
      <c r="A207" s="148"/>
      <c r="B207" s="37"/>
      <c r="C207" s="37"/>
      <c r="D207" s="37"/>
      <c r="E207" s="38"/>
      <c r="F207" s="65"/>
      <c r="G207" s="65"/>
      <c r="H207" s="65"/>
      <c r="I207" s="17"/>
    </row>
    <row r="208" spans="1:9" s="1" customFormat="1">
      <c r="A208" s="148"/>
      <c r="B208" s="46" t="s">
        <v>6</v>
      </c>
      <c r="C208" s="48" t="s">
        <v>36</v>
      </c>
      <c r="D208" s="48"/>
      <c r="E208" s="40" t="s">
        <v>123</v>
      </c>
      <c r="F208" s="48" t="s">
        <v>32</v>
      </c>
      <c r="G208" s="48" t="s">
        <v>33</v>
      </c>
      <c r="H208" s="48" t="s">
        <v>37</v>
      </c>
      <c r="I208" s="17"/>
    </row>
    <row r="209" spans="1:9" s="1" customFormat="1">
      <c r="A209" s="148"/>
      <c r="B209" s="19" t="s">
        <v>76</v>
      </c>
      <c r="C209" s="160"/>
      <c r="D209" s="160"/>
      <c r="E209" s="18" t="s">
        <v>129</v>
      </c>
      <c r="F209" s="127"/>
      <c r="G209" s="128"/>
      <c r="H209" s="127"/>
      <c r="I209" s="17"/>
    </row>
    <row r="210" spans="1:9" s="1" customFormat="1">
      <c r="A210" s="148"/>
      <c r="B210" s="22">
        <v>19</v>
      </c>
      <c r="C210" s="160"/>
      <c r="D210" s="160"/>
      <c r="E210" s="18" t="s">
        <v>128</v>
      </c>
      <c r="F210" s="92"/>
      <c r="G210" s="99"/>
      <c r="H210" s="92"/>
      <c r="I210" s="124" t="str">
        <f>IF(H210="","",IF(H210=21220,"«- Correct!","«- Try again!"))</f>
        <v/>
      </c>
    </row>
    <row r="211" spans="1:9" s="1" customFormat="1">
      <c r="A211" s="148"/>
      <c r="B211" s="22"/>
      <c r="C211" s="160"/>
      <c r="D211" s="160"/>
      <c r="E211" s="18"/>
      <c r="F211" s="28"/>
      <c r="G211" s="28"/>
      <c r="H211" s="28"/>
      <c r="I211" s="17"/>
    </row>
    <row r="212" spans="1:9" s="1" customFormat="1">
      <c r="A212" s="148"/>
      <c r="B212" s="161" t="s">
        <v>138</v>
      </c>
      <c r="C212" s="161"/>
      <c r="D212" s="161"/>
      <c r="E212" s="161"/>
      <c r="F212" s="161"/>
      <c r="G212" s="161"/>
      <c r="H212" s="161"/>
      <c r="I212" s="17"/>
    </row>
    <row r="213" spans="1:9" s="1" customFormat="1">
      <c r="A213" s="148"/>
      <c r="B213" s="37"/>
      <c r="C213" s="37"/>
      <c r="D213" s="37"/>
      <c r="E213" s="38"/>
      <c r="F213" s="65"/>
      <c r="G213" s="65"/>
      <c r="H213" s="65"/>
      <c r="I213" s="17"/>
    </row>
    <row r="214" spans="1:9" s="1" customFormat="1">
      <c r="A214" s="148"/>
      <c r="B214" s="46" t="s">
        <v>6</v>
      </c>
      <c r="C214" s="48" t="s">
        <v>36</v>
      </c>
      <c r="D214" s="48"/>
      <c r="E214" s="40" t="s">
        <v>123</v>
      </c>
      <c r="F214" s="48" t="s">
        <v>32</v>
      </c>
      <c r="G214" s="48" t="s">
        <v>33</v>
      </c>
      <c r="H214" s="48" t="s">
        <v>37</v>
      </c>
      <c r="I214" s="17"/>
    </row>
    <row r="215" spans="1:9" s="1" customFormat="1">
      <c r="A215" s="148"/>
      <c r="B215" s="19" t="s">
        <v>71</v>
      </c>
      <c r="C215" s="160"/>
      <c r="D215" s="160"/>
      <c r="E215" s="18" t="s">
        <v>129</v>
      </c>
      <c r="F215" s="127"/>
      <c r="G215" s="128"/>
      <c r="H215" s="127"/>
      <c r="I215" s="17"/>
    </row>
    <row r="216" spans="1:9" s="1" customFormat="1">
      <c r="A216" s="148"/>
      <c r="B216" s="22">
        <v>13</v>
      </c>
      <c r="C216" s="160"/>
      <c r="D216" s="160"/>
      <c r="E216" s="18" t="s">
        <v>127</v>
      </c>
      <c r="F216" s="92"/>
      <c r="G216" s="99"/>
      <c r="H216" s="92"/>
      <c r="I216" s="124" t="str">
        <f>IF(H216="","",IF(H216=0,"«- Correct!","«- Try again!"))</f>
        <v/>
      </c>
    </row>
    <row r="217" spans="1:9" s="1" customFormat="1">
      <c r="A217" s="148"/>
      <c r="B217" s="17"/>
      <c r="C217" s="17"/>
      <c r="D217" s="17"/>
      <c r="E217" s="31"/>
      <c r="F217" s="17"/>
      <c r="G217" s="17"/>
      <c r="H217" s="17"/>
      <c r="I217" s="17"/>
    </row>
    <row r="218" spans="1:9" s="1" customFormat="1" ht="12"/>
    <row r="219" spans="1:9" s="1" customFormat="1">
      <c r="A219" s="148"/>
      <c r="B219" s="161" t="s">
        <v>137</v>
      </c>
      <c r="C219" s="161"/>
      <c r="D219" s="161"/>
      <c r="E219" s="161"/>
      <c r="F219" s="161"/>
      <c r="G219" s="161"/>
      <c r="H219" s="17"/>
    </row>
    <row r="220" spans="1:9" s="1" customFormat="1">
      <c r="A220" s="148"/>
      <c r="B220" s="161" t="s">
        <v>15</v>
      </c>
      <c r="C220" s="161"/>
      <c r="D220" s="161"/>
      <c r="E220" s="161"/>
      <c r="F220" s="161"/>
      <c r="G220" s="161"/>
      <c r="H220" s="17"/>
    </row>
    <row r="221" spans="1:9" s="1" customFormat="1">
      <c r="A221" s="148"/>
      <c r="B221" s="169" t="s">
        <v>78</v>
      </c>
      <c r="C221" s="169"/>
      <c r="D221" s="169"/>
      <c r="E221" s="169"/>
      <c r="F221" s="169"/>
      <c r="G221" s="169"/>
      <c r="H221" s="17"/>
    </row>
    <row r="222" spans="1:9" s="1" customFormat="1">
      <c r="A222" s="148"/>
      <c r="B222" s="17"/>
      <c r="C222" s="17"/>
      <c r="D222" s="17"/>
      <c r="E222" s="17"/>
      <c r="F222" s="17"/>
      <c r="G222" s="17"/>
      <c r="H222" s="17"/>
    </row>
    <row r="223" spans="1:9" s="1" customFormat="1">
      <c r="A223" s="148"/>
      <c r="B223" s="17"/>
      <c r="C223" s="17"/>
      <c r="D223" s="17"/>
      <c r="E223" s="17"/>
      <c r="F223" s="40" t="s">
        <v>32</v>
      </c>
      <c r="G223" s="40" t="s">
        <v>33</v>
      </c>
      <c r="H223" s="17"/>
    </row>
    <row r="224" spans="1:9" s="1" customFormat="1">
      <c r="A224" s="148"/>
      <c r="B224" s="159" t="s">
        <v>28</v>
      </c>
      <c r="C224" s="159"/>
      <c r="D224" s="159"/>
      <c r="E224" s="159"/>
      <c r="F224" s="70"/>
      <c r="G224" s="71"/>
      <c r="H224" s="17"/>
    </row>
    <row r="225" spans="1:8" s="1" customFormat="1">
      <c r="A225" s="148"/>
      <c r="B225" s="159" t="s">
        <v>38</v>
      </c>
      <c r="C225" s="159"/>
      <c r="D225" s="159"/>
      <c r="E225" s="159"/>
      <c r="F225" s="72"/>
      <c r="G225" s="73"/>
      <c r="H225" s="17"/>
    </row>
    <row r="226" spans="1:8" s="1" customFormat="1">
      <c r="A226" s="148"/>
      <c r="B226" s="159" t="s">
        <v>67</v>
      </c>
      <c r="C226" s="159"/>
      <c r="D226" s="159"/>
      <c r="E226" s="159"/>
      <c r="F226" s="72"/>
      <c r="G226" s="73"/>
      <c r="H226" s="17"/>
    </row>
    <row r="227" spans="1:8" s="1" customFormat="1">
      <c r="A227" s="148"/>
      <c r="B227" s="159" t="s">
        <v>40</v>
      </c>
      <c r="C227" s="159"/>
      <c r="D227" s="159"/>
      <c r="E227" s="159"/>
      <c r="F227" s="72"/>
      <c r="G227" s="73"/>
      <c r="H227" s="17"/>
    </row>
    <row r="228" spans="1:8" s="1" customFormat="1">
      <c r="A228" s="148"/>
      <c r="B228" s="159" t="s">
        <v>41</v>
      </c>
      <c r="C228" s="159"/>
      <c r="D228" s="159"/>
      <c r="E228" s="159"/>
      <c r="F228" s="72"/>
      <c r="G228" s="73"/>
      <c r="H228" s="17"/>
    </row>
    <row r="229" spans="1:8" s="1" customFormat="1">
      <c r="A229" s="148"/>
      <c r="B229" s="159" t="s">
        <v>91</v>
      </c>
      <c r="C229" s="159"/>
      <c r="D229" s="159"/>
      <c r="E229" s="159"/>
      <c r="F229" s="72"/>
      <c r="G229" s="73"/>
      <c r="H229" s="17"/>
    </row>
    <row r="230" spans="1:8" s="1" customFormat="1">
      <c r="A230" s="148"/>
      <c r="B230" s="159" t="s">
        <v>45</v>
      </c>
      <c r="C230" s="159"/>
      <c r="D230" s="159"/>
      <c r="E230" s="159"/>
      <c r="F230" s="74"/>
      <c r="G230" s="75"/>
      <c r="H230" s="17"/>
    </row>
    <row r="231" spans="1:8" s="1" customFormat="1">
      <c r="A231" s="148"/>
      <c r="B231" s="159" t="s">
        <v>92</v>
      </c>
      <c r="C231" s="159"/>
      <c r="D231" s="159"/>
      <c r="E231" s="159"/>
      <c r="F231" s="74"/>
      <c r="G231" s="76"/>
      <c r="H231" s="17"/>
    </row>
    <row r="232" spans="1:8" s="1" customFormat="1">
      <c r="A232" s="148"/>
      <c r="B232" s="159" t="s">
        <v>174</v>
      </c>
      <c r="C232" s="159"/>
      <c r="D232" s="159"/>
      <c r="E232" s="159"/>
      <c r="F232" s="74"/>
      <c r="G232" s="76"/>
      <c r="H232" s="17"/>
    </row>
    <row r="233" spans="1:8" s="1" customFormat="1">
      <c r="A233" s="148"/>
      <c r="B233" s="159" t="s">
        <v>175</v>
      </c>
      <c r="C233" s="159"/>
      <c r="D233" s="159"/>
      <c r="E233" s="159"/>
      <c r="F233" s="74"/>
      <c r="G233" s="76"/>
      <c r="H233" s="17"/>
    </row>
    <row r="234" spans="1:8" s="1" customFormat="1">
      <c r="A234" s="148"/>
      <c r="B234" s="159" t="s">
        <v>25</v>
      </c>
      <c r="C234" s="159"/>
      <c r="D234" s="159"/>
      <c r="E234" s="159"/>
      <c r="F234" s="74"/>
      <c r="G234" s="76"/>
      <c r="H234" s="17"/>
    </row>
    <row r="235" spans="1:8" s="1" customFormat="1">
      <c r="A235" s="148"/>
      <c r="B235" s="159" t="s">
        <v>51</v>
      </c>
      <c r="C235" s="159"/>
      <c r="D235" s="159"/>
      <c r="E235" s="159"/>
      <c r="F235" s="72"/>
      <c r="G235" s="76"/>
      <c r="H235" s="17"/>
    </row>
    <row r="236" spans="1:8" s="1" customFormat="1">
      <c r="A236" s="148"/>
      <c r="B236" s="159" t="s">
        <v>69</v>
      </c>
      <c r="C236" s="159"/>
      <c r="D236" s="159"/>
      <c r="E236" s="159"/>
      <c r="F236" s="72"/>
      <c r="G236" s="76"/>
      <c r="H236" s="17"/>
    </row>
    <row r="237" spans="1:8" s="1" customFormat="1">
      <c r="A237" s="148"/>
      <c r="B237" s="159" t="s">
        <v>56</v>
      </c>
      <c r="C237" s="159"/>
      <c r="D237" s="159"/>
      <c r="E237" s="159"/>
      <c r="F237" s="68"/>
      <c r="G237" s="77"/>
      <c r="H237" s="17"/>
    </row>
    <row r="238" spans="1:8" s="1" customFormat="1" ht="13.5" thickBot="1">
      <c r="A238" s="148"/>
      <c r="B238" s="159" t="s">
        <v>42</v>
      </c>
      <c r="C238" s="159"/>
      <c r="D238" s="159"/>
      <c r="E238" s="159"/>
      <c r="F238" s="78"/>
      <c r="G238" s="79"/>
      <c r="H238" s="17"/>
    </row>
    <row r="239" spans="1:8" s="1" customFormat="1" ht="13.5" thickTop="1">
      <c r="A239" s="148"/>
      <c r="B239" s="20"/>
      <c r="C239" s="17"/>
      <c r="D239" s="17"/>
      <c r="E239" s="17"/>
      <c r="F239" s="34" t="str">
        <f>IF(F238="","",IF(F238=232905,"Correct!","Try again!"))</f>
        <v/>
      </c>
      <c r="G239" s="34" t="str">
        <f>IF(G238="","",IF(G238=232905,"Correct!","Try again!"))</f>
        <v/>
      </c>
      <c r="H239" s="17"/>
    </row>
    <row r="240" spans="1:8" s="1" customFormat="1">
      <c r="A240"/>
      <c r="B240"/>
      <c r="C240"/>
      <c r="D240"/>
      <c r="E240"/>
      <c r="F240"/>
      <c r="G240"/>
      <c r="H240"/>
    </row>
    <row r="241" spans="1:7" s="1" customFormat="1">
      <c r="A241" s="148"/>
      <c r="B241" s="161" t="s">
        <v>137</v>
      </c>
      <c r="C241" s="161"/>
      <c r="D241" s="161"/>
      <c r="E241" s="161"/>
      <c r="F241" s="161"/>
      <c r="G241" s="26"/>
    </row>
    <row r="242" spans="1:7" s="1" customFormat="1">
      <c r="A242" s="148"/>
      <c r="B242" s="161" t="s">
        <v>60</v>
      </c>
      <c r="C242" s="161"/>
      <c r="D242" s="161"/>
      <c r="E242" s="161"/>
      <c r="F242" s="161"/>
      <c r="G242" s="26"/>
    </row>
    <row r="243" spans="1:7" s="1" customFormat="1">
      <c r="A243" s="148"/>
      <c r="B243" s="169" t="s">
        <v>78</v>
      </c>
      <c r="C243" s="169"/>
      <c r="D243" s="169"/>
      <c r="E243" s="169"/>
      <c r="F243" s="169"/>
      <c r="G243" s="26"/>
    </row>
    <row r="244" spans="1:7" s="1" customFormat="1">
      <c r="A244" s="148"/>
      <c r="B244" s="159"/>
      <c r="C244" s="159"/>
      <c r="D244" s="159"/>
      <c r="E244" s="159"/>
      <c r="F244" s="26"/>
      <c r="G244" s="26"/>
    </row>
    <row r="245" spans="1:7" s="1" customFormat="1">
      <c r="A245" s="148"/>
      <c r="B245" s="159" t="s">
        <v>144</v>
      </c>
      <c r="C245" s="159"/>
      <c r="D245" s="159"/>
      <c r="E245" s="159"/>
      <c r="F245" s="67"/>
      <c r="G245" s="26"/>
    </row>
    <row r="246" spans="1:7" s="1" customFormat="1">
      <c r="A246" s="148"/>
      <c r="B246" s="159" t="s">
        <v>142</v>
      </c>
      <c r="C246" s="159"/>
      <c r="D246" s="159"/>
      <c r="E246" s="159"/>
      <c r="F246" s="68"/>
      <c r="G246" s="26"/>
    </row>
    <row r="247" spans="1:7" s="1" customFormat="1" ht="13.5" thickBot="1">
      <c r="A247" s="148"/>
      <c r="B247" s="159" t="s">
        <v>61</v>
      </c>
      <c r="C247" s="159"/>
      <c r="D247" s="159"/>
      <c r="E247" s="159"/>
      <c r="F247" s="69"/>
      <c r="G247" s="26"/>
    </row>
    <row r="248" spans="1:7" s="1" customFormat="1" ht="13.5" thickTop="1">
      <c r="A248" s="148"/>
      <c r="B248" s="17"/>
      <c r="C248" s="17"/>
      <c r="D248" s="17"/>
      <c r="E248" s="17"/>
      <c r="F248" s="34" t="str">
        <f>IF(F247="","",IF(F247=19225,"Correct!","Try again!"))</f>
        <v/>
      </c>
      <c r="G248" s="114"/>
    </row>
    <row r="249" spans="1:7" s="1" customFormat="1">
      <c r="A249"/>
      <c r="B249"/>
      <c r="C249"/>
      <c r="D249"/>
      <c r="E249"/>
      <c r="F249"/>
      <c r="G249"/>
    </row>
    <row r="250" spans="1:7" s="1" customFormat="1">
      <c r="A250" s="148"/>
      <c r="B250" s="161" t="s">
        <v>137</v>
      </c>
      <c r="C250" s="161"/>
      <c r="D250" s="161"/>
      <c r="E250" s="161"/>
      <c r="F250" s="161"/>
      <c r="G250" s="114"/>
    </row>
    <row r="251" spans="1:7" s="1" customFormat="1">
      <c r="A251" s="148"/>
      <c r="B251" s="161" t="s">
        <v>63</v>
      </c>
      <c r="C251" s="161"/>
      <c r="D251" s="161"/>
      <c r="E251" s="161"/>
      <c r="F251" s="161"/>
      <c r="G251" s="17"/>
    </row>
    <row r="252" spans="1:7" s="1" customFormat="1">
      <c r="A252" s="148"/>
      <c r="B252" s="169" t="s">
        <v>78</v>
      </c>
      <c r="C252" s="169"/>
      <c r="D252" s="169"/>
      <c r="E252" s="169"/>
      <c r="F252" s="169"/>
      <c r="G252" s="26"/>
    </row>
    <row r="253" spans="1:7" s="1" customFormat="1">
      <c r="A253" s="148"/>
      <c r="B253" s="17"/>
      <c r="C253" s="17"/>
      <c r="D253" s="17"/>
      <c r="E253" s="17"/>
      <c r="F253" s="26"/>
      <c r="G253" s="26"/>
    </row>
    <row r="254" spans="1:7" s="1" customFormat="1">
      <c r="A254" s="148"/>
      <c r="B254" s="159" t="s">
        <v>140</v>
      </c>
      <c r="C254" s="159"/>
      <c r="D254" s="159"/>
      <c r="E254" s="159"/>
      <c r="F254" s="67"/>
      <c r="G254" s="26"/>
    </row>
    <row r="255" spans="1:7" s="1" customFormat="1">
      <c r="A255" s="148"/>
      <c r="B255" s="159" t="s">
        <v>143</v>
      </c>
      <c r="C255" s="159"/>
      <c r="D255" s="159"/>
      <c r="E255" s="159"/>
      <c r="F255" s="68"/>
      <c r="G255" s="26"/>
    </row>
    <row r="256" spans="1:7" s="1" customFormat="1" ht="13.5" thickBot="1">
      <c r="A256" s="148"/>
      <c r="B256" s="159" t="s">
        <v>64</v>
      </c>
      <c r="C256" s="159"/>
      <c r="D256" s="159"/>
      <c r="E256" s="159"/>
      <c r="F256" s="69"/>
      <c r="G256" s="26"/>
    </row>
    <row r="257" spans="1:7" s="1" customFormat="1" ht="13.5" thickTop="1">
      <c r="A257" s="148"/>
      <c r="B257" s="17"/>
      <c r="C257" s="17"/>
      <c r="D257" s="17"/>
      <c r="E257" s="17"/>
      <c r="F257" s="34" t="str">
        <f>IF(F256="","",IF(F256=24220,"Correct!","Try again!"))</f>
        <v/>
      </c>
      <c r="G257" s="26"/>
    </row>
    <row r="258" spans="1:7" s="1" customFormat="1">
      <c r="A258"/>
      <c r="B258"/>
      <c r="C258"/>
      <c r="D258"/>
      <c r="E258"/>
      <c r="F258"/>
      <c r="G258"/>
    </row>
    <row r="259" spans="1:7" s="1" customFormat="1" ht="12"/>
  </sheetData>
  <sheetProtection password="C690" sheet="1" objects="1" scenarios="1" selectLockedCells="1"/>
  <mergeCells count="124">
    <mergeCell ref="B20:K20"/>
    <mergeCell ref="B35:L35"/>
    <mergeCell ref="B34:L34"/>
    <mergeCell ref="B167:H167"/>
    <mergeCell ref="B166:H166"/>
    <mergeCell ref="B51:K51"/>
    <mergeCell ref="B50:K50"/>
    <mergeCell ref="B65:H65"/>
    <mergeCell ref="B64:H64"/>
    <mergeCell ref="B21:K21"/>
    <mergeCell ref="B190:H190"/>
    <mergeCell ref="C75:F75"/>
    <mergeCell ref="B252:F252"/>
    <mergeCell ref="B251:F251"/>
    <mergeCell ref="B250:F250"/>
    <mergeCell ref="B191:H191"/>
    <mergeCell ref="B221:G221"/>
    <mergeCell ref="B220:G220"/>
    <mergeCell ref="B219:G219"/>
    <mergeCell ref="C71:F71"/>
    <mergeCell ref="B243:F243"/>
    <mergeCell ref="B242:F242"/>
    <mergeCell ref="B241:F241"/>
    <mergeCell ref="B79:H79"/>
    <mergeCell ref="B78:H78"/>
    <mergeCell ref="B224:E224"/>
    <mergeCell ref="B225:E225"/>
    <mergeCell ref="C10:D10"/>
    <mergeCell ref="C16:D16"/>
    <mergeCell ref="C15:D15"/>
    <mergeCell ref="C14:D14"/>
    <mergeCell ref="C13:D13"/>
    <mergeCell ref="C12:D12"/>
    <mergeCell ref="C11:D11"/>
    <mergeCell ref="C45:D45"/>
    <mergeCell ref="C25:D25"/>
    <mergeCell ref="C26:D26"/>
    <mergeCell ref="C27:D27"/>
    <mergeCell ref="C28:D28"/>
    <mergeCell ref="C29:D29"/>
    <mergeCell ref="C30:D30"/>
    <mergeCell ref="C72:E72"/>
    <mergeCell ref="C74:E74"/>
    <mergeCell ref="C73:E73"/>
    <mergeCell ref="C70:E70"/>
    <mergeCell ref="C69:E69"/>
    <mergeCell ref="C40:D40"/>
    <mergeCell ref="C41:D41"/>
    <mergeCell ref="C42:D42"/>
    <mergeCell ref="C43:D43"/>
    <mergeCell ref="C44:D44"/>
    <mergeCell ref="B226:E226"/>
    <mergeCell ref="B227:E227"/>
    <mergeCell ref="B228:E228"/>
    <mergeCell ref="B229:E229"/>
    <mergeCell ref="B230:E230"/>
    <mergeCell ref="B231:E231"/>
    <mergeCell ref="B232:E232"/>
    <mergeCell ref="B234:E234"/>
    <mergeCell ref="B235:E235"/>
    <mergeCell ref="B236:E236"/>
    <mergeCell ref="B237:E237"/>
    <mergeCell ref="B238:E238"/>
    <mergeCell ref="B244:E244"/>
    <mergeCell ref="B245:E245"/>
    <mergeCell ref="B246:E246"/>
    <mergeCell ref="B247:E247"/>
    <mergeCell ref="B254:E254"/>
    <mergeCell ref="B255:E255"/>
    <mergeCell ref="B256:E256"/>
    <mergeCell ref="F55:G55"/>
    <mergeCell ref="F54:G54"/>
    <mergeCell ref="F59:G59"/>
    <mergeCell ref="F58:G58"/>
    <mergeCell ref="F57:G57"/>
    <mergeCell ref="F56:G56"/>
    <mergeCell ref="B182:H182"/>
    <mergeCell ref="B176:H176"/>
    <mergeCell ref="B169:H169"/>
    <mergeCell ref="C174:D174"/>
    <mergeCell ref="C173:D173"/>
    <mergeCell ref="C172:D172"/>
    <mergeCell ref="C175:D175"/>
    <mergeCell ref="C179:D179"/>
    <mergeCell ref="C180:D180"/>
    <mergeCell ref="B212:H212"/>
    <mergeCell ref="C181:D181"/>
    <mergeCell ref="C185:D185"/>
    <mergeCell ref="C186:D186"/>
    <mergeCell ref="C187:D187"/>
    <mergeCell ref="C203:D203"/>
    <mergeCell ref="C204:D204"/>
    <mergeCell ref="B193:H193"/>
    <mergeCell ref="B200:H200"/>
    <mergeCell ref="B113:D113"/>
    <mergeCell ref="C215:D215"/>
    <mergeCell ref="C216:D216"/>
    <mergeCell ref="C209:D209"/>
    <mergeCell ref="C210:D210"/>
    <mergeCell ref="C211:D211"/>
    <mergeCell ref="C196:D196"/>
    <mergeCell ref="C197:D197"/>
    <mergeCell ref="C198:D198"/>
    <mergeCell ref="B206:H206"/>
    <mergeCell ref="B137:D137"/>
    <mergeCell ref="B233:E233"/>
    <mergeCell ref="B81:D81"/>
    <mergeCell ref="B159:D159"/>
    <mergeCell ref="B153:D153"/>
    <mergeCell ref="B148:D148"/>
    <mergeCell ref="B142:D142"/>
    <mergeCell ref="B132:D132"/>
    <mergeCell ref="B127:D127"/>
    <mergeCell ref="B119:D119"/>
    <mergeCell ref="D3:E3"/>
    <mergeCell ref="D2:E2"/>
    <mergeCell ref="D1:E1"/>
    <mergeCell ref="B108:D108"/>
    <mergeCell ref="B103:D103"/>
    <mergeCell ref="B93:D93"/>
    <mergeCell ref="B87:D87"/>
    <mergeCell ref="C46:D46"/>
    <mergeCell ref="C39:D39"/>
    <mergeCell ref="C24:D24"/>
  </mergeCells>
  <phoneticPr fontId="0" type="noConversion"/>
  <printOptions horizontalCentered="1" gridLinesSet="0"/>
  <pageMargins left="0" right="0" top="0.49" bottom="0.36" header="0.5" footer="0.36"/>
  <pageSetup scale="76" orientation="portrait" r:id="rId1"/>
  <headerFooter alignWithMargins="0"/>
  <rowBreaks count="4" manualBreakCount="4">
    <brk id="61" max="16383" man="1"/>
    <brk id="126" max="16383" man="1"/>
    <brk id="189" max="16383" man="1"/>
    <brk id="281" max="16383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A1:M36"/>
  <sheetViews>
    <sheetView showGridLines="0" workbookViewId="0">
      <selection sqref="A1:C1"/>
    </sheetView>
  </sheetViews>
  <sheetFormatPr defaultRowHeight="12.75"/>
  <cols>
    <col min="1" max="1" width="2.7109375" customWidth="1"/>
    <col min="2" max="2" width="6.42578125" customWidth="1"/>
    <col min="3" max="12" width="12.7109375" customWidth="1"/>
    <col min="13" max="13" width="2.7109375" customWidth="1"/>
    <col min="14" max="39" width="12.7109375" customWidth="1"/>
  </cols>
  <sheetData>
    <row r="1" spans="1:13">
      <c r="A1" s="171" t="s">
        <v>170</v>
      </c>
      <c r="B1" s="171"/>
      <c r="C1" s="171"/>
      <c r="E1" s="3"/>
      <c r="F1" s="3"/>
      <c r="G1" s="3"/>
      <c r="H1" s="3"/>
      <c r="I1" s="3"/>
      <c r="J1" s="3"/>
      <c r="K1" s="3"/>
      <c r="L1" s="3"/>
    </row>
    <row r="2" spans="1:13">
      <c r="B2" s="3"/>
      <c r="C2" s="3"/>
      <c r="D2" s="3"/>
      <c r="E2" s="3"/>
      <c r="F2" s="3"/>
      <c r="G2" s="3"/>
      <c r="H2" s="3"/>
      <c r="I2" s="3"/>
      <c r="J2" s="3"/>
      <c r="K2" s="3"/>
      <c r="L2" s="3"/>
    </row>
    <row r="3" spans="1:13">
      <c r="A3" s="148"/>
      <c r="B3" s="175" t="s">
        <v>137</v>
      </c>
      <c r="C3" s="175"/>
      <c r="D3" s="175"/>
      <c r="E3" s="175"/>
      <c r="F3" s="175"/>
      <c r="G3" s="175"/>
      <c r="H3" s="175"/>
      <c r="I3" s="175"/>
      <c r="J3" s="175"/>
      <c r="K3" s="175"/>
      <c r="L3" s="175"/>
      <c r="M3" s="14"/>
    </row>
    <row r="4" spans="1:13">
      <c r="A4" s="148"/>
      <c r="B4" s="8"/>
      <c r="C4" s="9"/>
      <c r="D4" s="9"/>
      <c r="E4" s="9"/>
      <c r="F4" s="9"/>
      <c r="G4" s="9"/>
      <c r="H4" s="9"/>
      <c r="I4" s="9"/>
      <c r="J4" s="9"/>
      <c r="K4" s="9"/>
      <c r="L4" s="9"/>
      <c r="M4" s="14"/>
    </row>
    <row r="5" spans="1:13">
      <c r="A5" s="148"/>
      <c r="B5" s="27"/>
      <c r="C5" s="27"/>
      <c r="D5" s="27"/>
      <c r="E5" s="27"/>
      <c r="F5" s="27"/>
      <c r="G5" s="27"/>
      <c r="H5" s="27"/>
      <c r="I5" s="57" t="s">
        <v>3</v>
      </c>
      <c r="J5" s="57" t="s">
        <v>4</v>
      </c>
      <c r="K5" s="27"/>
      <c r="L5" s="27"/>
      <c r="M5" s="14"/>
    </row>
    <row r="6" spans="1:13">
      <c r="A6" s="148"/>
      <c r="B6" s="49" t="s">
        <v>6</v>
      </c>
      <c r="C6" s="49" t="s">
        <v>7</v>
      </c>
      <c r="D6" s="49"/>
      <c r="E6" s="49"/>
      <c r="F6" s="49"/>
      <c r="G6" s="49" t="s">
        <v>8</v>
      </c>
      <c r="H6" s="49"/>
      <c r="I6" s="58" t="s">
        <v>9</v>
      </c>
      <c r="J6" s="58" t="s">
        <v>10</v>
      </c>
      <c r="K6" s="58" t="s">
        <v>11</v>
      </c>
      <c r="L6" s="58" t="s">
        <v>12</v>
      </c>
      <c r="M6" s="14"/>
    </row>
    <row r="7" spans="1:13">
      <c r="A7" s="148"/>
      <c r="B7" s="12" t="s">
        <v>71</v>
      </c>
      <c r="C7" s="176" t="s">
        <v>23</v>
      </c>
      <c r="D7" s="176"/>
      <c r="E7" s="176"/>
      <c r="F7" s="176"/>
      <c r="G7" s="177" t="s">
        <v>138</v>
      </c>
      <c r="H7" s="176"/>
      <c r="I7" s="53" t="s">
        <v>71</v>
      </c>
      <c r="J7" s="50"/>
      <c r="K7" s="11" t="s">
        <v>72</v>
      </c>
      <c r="L7" s="59">
        <v>43600</v>
      </c>
      <c r="M7" s="14"/>
    </row>
    <row r="8" spans="1:13">
      <c r="A8" s="148"/>
      <c r="B8" s="12">
        <v>2</v>
      </c>
      <c r="C8" s="173" t="s">
        <v>139</v>
      </c>
      <c r="D8" s="172"/>
      <c r="E8" s="172"/>
      <c r="F8" s="172"/>
      <c r="G8" s="172" t="s">
        <v>117</v>
      </c>
      <c r="H8" s="172"/>
      <c r="I8" s="54">
        <v>854</v>
      </c>
      <c r="J8" s="51"/>
      <c r="K8" s="56" t="s">
        <v>14</v>
      </c>
      <c r="L8" s="60">
        <v>16800</v>
      </c>
      <c r="M8" s="14"/>
    </row>
    <row r="9" spans="1:13">
      <c r="A9" s="148"/>
      <c r="B9" s="10">
        <v>3</v>
      </c>
      <c r="C9" s="172" t="s">
        <v>16</v>
      </c>
      <c r="D9" s="172"/>
      <c r="E9" s="172"/>
      <c r="F9" s="172"/>
      <c r="G9" s="173" t="s">
        <v>140</v>
      </c>
      <c r="H9" s="172"/>
      <c r="I9" s="54" t="s">
        <v>73</v>
      </c>
      <c r="J9" s="51"/>
      <c r="K9" s="56" t="s">
        <v>17</v>
      </c>
      <c r="L9" s="60">
        <v>1230</v>
      </c>
      <c r="M9" s="14"/>
    </row>
    <row r="10" spans="1:13">
      <c r="A10" s="148"/>
      <c r="B10" s="10">
        <v>3</v>
      </c>
      <c r="C10" s="173" t="s">
        <v>141</v>
      </c>
      <c r="D10" s="172"/>
      <c r="E10" s="172"/>
      <c r="F10" s="172"/>
      <c r="G10" s="173" t="s">
        <v>142</v>
      </c>
      <c r="H10" s="172"/>
      <c r="I10" s="54">
        <v>855</v>
      </c>
      <c r="J10" s="51"/>
      <c r="K10" s="56" t="s">
        <v>14</v>
      </c>
      <c r="L10" s="60">
        <v>10200</v>
      </c>
      <c r="M10" s="14"/>
    </row>
    <row r="11" spans="1:13">
      <c r="A11" s="148"/>
      <c r="B11" s="10">
        <v>6</v>
      </c>
      <c r="C11" s="172" t="s">
        <v>74</v>
      </c>
      <c r="D11" s="172"/>
      <c r="E11" s="172"/>
      <c r="F11" s="172"/>
      <c r="G11" s="172" t="s">
        <v>107</v>
      </c>
      <c r="H11" s="172"/>
      <c r="I11" s="54"/>
      <c r="J11" s="51"/>
      <c r="K11" s="56"/>
      <c r="L11" s="60">
        <v>82000</v>
      </c>
      <c r="M11" s="14"/>
    </row>
    <row r="12" spans="1:13">
      <c r="A12" s="148"/>
      <c r="B12" s="10">
        <v>9</v>
      </c>
      <c r="C12" s="172" t="s">
        <v>75</v>
      </c>
      <c r="D12" s="172"/>
      <c r="E12" s="172"/>
      <c r="F12" s="172"/>
      <c r="G12" s="173" t="s">
        <v>143</v>
      </c>
      <c r="H12" s="172"/>
      <c r="I12" s="54" t="s">
        <v>76</v>
      </c>
      <c r="J12" s="51"/>
      <c r="K12" s="56" t="s">
        <v>17</v>
      </c>
      <c r="L12" s="60">
        <v>21850</v>
      </c>
      <c r="M12" s="14"/>
    </row>
    <row r="13" spans="1:13">
      <c r="A13" s="148"/>
      <c r="B13" s="10">
        <v>10</v>
      </c>
      <c r="C13" s="173" t="s">
        <v>145</v>
      </c>
      <c r="D13" s="172"/>
      <c r="E13" s="172"/>
      <c r="F13" s="172"/>
      <c r="G13" s="173" t="s">
        <v>144</v>
      </c>
      <c r="H13" s="172"/>
      <c r="I13" s="54">
        <v>856</v>
      </c>
      <c r="J13" s="51"/>
      <c r="K13" s="56" t="s">
        <v>14</v>
      </c>
      <c r="L13" s="60">
        <v>5600</v>
      </c>
      <c r="M13" s="14"/>
    </row>
    <row r="14" spans="1:13">
      <c r="A14" s="148"/>
      <c r="B14" s="10">
        <v>12</v>
      </c>
      <c r="C14" s="172" t="s">
        <v>18</v>
      </c>
      <c r="D14" s="172"/>
      <c r="E14" s="172"/>
      <c r="F14" s="172"/>
      <c r="G14" s="172" t="s">
        <v>117</v>
      </c>
      <c r="H14" s="172"/>
      <c r="I14" s="54">
        <v>854</v>
      </c>
      <c r="J14" s="51"/>
      <c r="K14" s="56" t="s">
        <v>14</v>
      </c>
      <c r="L14" s="60"/>
      <c r="M14" s="14"/>
    </row>
    <row r="15" spans="1:13">
      <c r="A15" s="148"/>
      <c r="B15" s="10">
        <v>13</v>
      </c>
      <c r="C15" s="172" t="s">
        <v>19</v>
      </c>
      <c r="D15" s="172"/>
      <c r="E15" s="172"/>
      <c r="F15" s="172"/>
      <c r="G15" s="173" t="s">
        <v>138</v>
      </c>
      <c r="H15" s="172"/>
      <c r="I15" s="54" t="s">
        <v>71</v>
      </c>
      <c r="J15" s="51">
        <v>416</v>
      </c>
      <c r="K15" s="56" t="s">
        <v>14</v>
      </c>
      <c r="L15" s="60"/>
      <c r="M15" s="14"/>
    </row>
    <row r="16" spans="1:13">
      <c r="A16" s="148"/>
      <c r="B16" s="10">
        <v>13</v>
      </c>
      <c r="C16" s="172" t="s">
        <v>18</v>
      </c>
      <c r="D16" s="172"/>
      <c r="E16" s="172"/>
      <c r="F16" s="172"/>
      <c r="G16" s="173" t="s">
        <v>142</v>
      </c>
      <c r="H16" s="172"/>
      <c r="I16" s="54">
        <v>855</v>
      </c>
      <c r="J16" s="51"/>
      <c r="K16" s="56" t="s">
        <v>14</v>
      </c>
      <c r="L16" s="60"/>
      <c r="M16" s="14"/>
    </row>
    <row r="17" spans="1:13">
      <c r="A17" s="148"/>
      <c r="B17" s="10">
        <v>14</v>
      </c>
      <c r="C17" s="172" t="s">
        <v>108</v>
      </c>
      <c r="D17" s="172"/>
      <c r="E17" s="172"/>
      <c r="F17" s="172"/>
      <c r="G17" s="173" t="s">
        <v>146</v>
      </c>
      <c r="H17" s="172"/>
      <c r="I17" s="54" t="s">
        <v>77</v>
      </c>
      <c r="J17" s="51"/>
      <c r="K17" s="56" t="s">
        <v>14</v>
      </c>
      <c r="L17" s="60">
        <v>32625</v>
      </c>
      <c r="M17" s="14"/>
    </row>
    <row r="18" spans="1:13">
      <c r="A18" s="148"/>
      <c r="B18" s="10">
        <v>15</v>
      </c>
      <c r="C18" s="172" t="s">
        <v>34</v>
      </c>
      <c r="D18" s="172"/>
      <c r="E18" s="172"/>
      <c r="F18" s="172"/>
      <c r="G18" s="173" t="s">
        <v>98</v>
      </c>
      <c r="H18" s="172"/>
      <c r="I18" s="146" t="s">
        <v>102</v>
      </c>
      <c r="J18" s="51">
        <v>417</v>
      </c>
      <c r="K18" s="56"/>
      <c r="L18" s="60">
        <v>18300</v>
      </c>
      <c r="M18" s="14"/>
    </row>
    <row r="19" spans="1:13">
      <c r="A19" s="148"/>
      <c r="B19" s="10">
        <v>15</v>
      </c>
      <c r="C19" s="173" t="s">
        <v>147</v>
      </c>
      <c r="D19" s="172"/>
      <c r="E19" s="172"/>
      <c r="F19" s="172"/>
      <c r="G19" s="172"/>
      <c r="H19" s="172"/>
      <c r="I19" s="54"/>
      <c r="J19" s="51"/>
      <c r="K19" s="56"/>
      <c r="L19" s="60">
        <v>34680</v>
      </c>
      <c r="M19" s="14"/>
    </row>
    <row r="20" spans="1:13">
      <c r="A20" s="148"/>
      <c r="B20" s="10">
        <v>16</v>
      </c>
      <c r="C20" s="172" t="s">
        <v>79</v>
      </c>
      <c r="D20" s="172"/>
      <c r="E20" s="172"/>
      <c r="F20" s="172"/>
      <c r="G20" s="173" t="s">
        <v>140</v>
      </c>
      <c r="H20" s="172"/>
      <c r="I20" s="54" t="s">
        <v>80</v>
      </c>
      <c r="J20" s="51"/>
      <c r="K20" s="56" t="s">
        <v>17</v>
      </c>
      <c r="L20" s="60">
        <v>1770</v>
      </c>
      <c r="M20" s="14"/>
    </row>
    <row r="21" spans="1:13">
      <c r="A21" s="148"/>
      <c r="B21" s="10">
        <v>17</v>
      </c>
      <c r="C21" s="172" t="s">
        <v>120</v>
      </c>
      <c r="D21" s="172"/>
      <c r="E21" s="172"/>
      <c r="F21" s="172"/>
      <c r="G21" s="173" t="s">
        <v>146</v>
      </c>
      <c r="H21" s="172"/>
      <c r="I21" s="54"/>
      <c r="J21" s="51"/>
      <c r="K21" s="56"/>
      <c r="L21" s="60">
        <v>2425</v>
      </c>
      <c r="M21" s="14"/>
    </row>
    <row r="22" spans="1:13">
      <c r="A22" s="148"/>
      <c r="B22" s="10">
        <v>19</v>
      </c>
      <c r="C22" s="172" t="s">
        <v>111</v>
      </c>
      <c r="D22" s="172"/>
      <c r="E22" s="172"/>
      <c r="F22" s="172"/>
      <c r="G22" s="173" t="s">
        <v>143</v>
      </c>
      <c r="H22" s="172"/>
      <c r="I22" s="55"/>
      <c r="J22" s="52"/>
      <c r="K22" s="56"/>
      <c r="L22" s="60">
        <v>630</v>
      </c>
      <c r="M22" s="14"/>
    </row>
    <row r="23" spans="1:13">
      <c r="A23" s="148"/>
      <c r="B23" s="10">
        <v>20</v>
      </c>
      <c r="C23" s="172" t="s">
        <v>18</v>
      </c>
      <c r="D23" s="172"/>
      <c r="E23" s="172"/>
      <c r="F23" s="172"/>
      <c r="G23" s="173" t="s">
        <v>144</v>
      </c>
      <c r="H23" s="172"/>
      <c r="I23" s="54">
        <v>856</v>
      </c>
      <c r="J23" s="51"/>
      <c r="K23" s="56" t="s">
        <v>14</v>
      </c>
      <c r="L23" s="61"/>
      <c r="M23" s="14"/>
    </row>
    <row r="24" spans="1:13">
      <c r="A24" s="148"/>
      <c r="B24" s="10">
        <v>23</v>
      </c>
      <c r="C24" s="173" t="s">
        <v>148</v>
      </c>
      <c r="D24" s="172"/>
      <c r="E24" s="172"/>
      <c r="F24" s="172"/>
      <c r="G24" s="173" t="s">
        <v>146</v>
      </c>
      <c r="H24" s="172"/>
      <c r="I24" s="54" t="s">
        <v>77</v>
      </c>
      <c r="J24" s="51">
        <v>418</v>
      </c>
      <c r="K24" s="56" t="s">
        <v>14</v>
      </c>
      <c r="L24" s="60"/>
      <c r="M24" s="14"/>
    </row>
    <row r="25" spans="1:13">
      <c r="A25" s="148"/>
      <c r="B25" s="10">
        <v>27</v>
      </c>
      <c r="C25" s="173" t="s">
        <v>149</v>
      </c>
      <c r="D25" s="172"/>
      <c r="E25" s="172"/>
      <c r="F25" s="172"/>
      <c r="G25" s="173" t="s">
        <v>144</v>
      </c>
      <c r="H25" s="172"/>
      <c r="I25" s="54">
        <v>857</v>
      </c>
      <c r="J25" s="51"/>
      <c r="K25" s="56" t="s">
        <v>14</v>
      </c>
      <c r="L25" s="60">
        <v>14910</v>
      </c>
      <c r="M25" s="14"/>
    </row>
    <row r="26" spans="1:13">
      <c r="A26" s="148"/>
      <c r="B26" s="10">
        <v>28</v>
      </c>
      <c r="C26" s="173" t="s">
        <v>150</v>
      </c>
      <c r="D26" s="172"/>
      <c r="E26" s="172"/>
      <c r="F26" s="172"/>
      <c r="G26" s="173" t="s">
        <v>142</v>
      </c>
      <c r="H26" s="172"/>
      <c r="I26" s="54">
        <v>858</v>
      </c>
      <c r="J26" s="51"/>
      <c r="K26" s="56" t="s">
        <v>14</v>
      </c>
      <c r="L26" s="60">
        <v>4315</v>
      </c>
      <c r="M26" s="14"/>
    </row>
    <row r="27" spans="1:13">
      <c r="A27" s="148"/>
      <c r="B27" s="10">
        <v>31</v>
      </c>
      <c r="C27" s="172" t="s">
        <v>34</v>
      </c>
      <c r="D27" s="172"/>
      <c r="E27" s="172"/>
      <c r="F27" s="172"/>
      <c r="G27" s="147" t="s">
        <v>98</v>
      </c>
      <c r="H27" s="10"/>
      <c r="I27" s="146" t="s">
        <v>93</v>
      </c>
      <c r="J27" s="51">
        <v>419</v>
      </c>
      <c r="K27" s="56"/>
      <c r="L27" s="60">
        <v>18300</v>
      </c>
      <c r="M27" s="14"/>
    </row>
    <row r="28" spans="1:13">
      <c r="A28" s="148"/>
      <c r="B28" s="10">
        <v>31</v>
      </c>
      <c r="C28" s="173" t="s">
        <v>151</v>
      </c>
      <c r="D28" s="172"/>
      <c r="E28" s="172"/>
      <c r="F28" s="172"/>
      <c r="G28" s="10"/>
      <c r="H28" s="10"/>
      <c r="I28" s="13"/>
      <c r="J28" s="13"/>
      <c r="K28" s="56"/>
      <c r="L28" s="60">
        <v>30180</v>
      </c>
      <c r="M28" s="14"/>
    </row>
    <row r="29" spans="1:13">
      <c r="A29" s="148"/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4"/>
    </row>
    <row r="30" spans="1:13">
      <c r="A30" s="148"/>
      <c r="B30" s="174" t="s">
        <v>104</v>
      </c>
      <c r="C30" s="174"/>
      <c r="D30" s="174"/>
      <c r="E30" s="174"/>
      <c r="F30" s="174"/>
      <c r="G30" s="10"/>
      <c r="H30" s="10"/>
      <c r="I30" s="10"/>
      <c r="J30" s="10"/>
      <c r="K30" s="10"/>
      <c r="L30" s="10"/>
      <c r="M30" s="14"/>
    </row>
    <row r="31" spans="1:13">
      <c r="A31" s="148"/>
      <c r="B31" s="172" t="s">
        <v>118</v>
      </c>
      <c r="C31" s="172"/>
      <c r="D31" s="172"/>
      <c r="E31" s="172"/>
      <c r="F31" s="172"/>
      <c r="G31" s="62">
        <v>10000</v>
      </c>
      <c r="H31" s="10"/>
      <c r="I31" s="10"/>
      <c r="J31" s="10"/>
      <c r="K31" s="10"/>
      <c r="L31" s="10"/>
      <c r="M31" s="14"/>
    </row>
    <row r="32" spans="1:13">
      <c r="A32" s="148"/>
      <c r="B32" s="173" t="s">
        <v>152</v>
      </c>
      <c r="C32" s="172"/>
      <c r="D32" s="172"/>
      <c r="E32" s="172"/>
      <c r="F32" s="172"/>
      <c r="G32" s="62">
        <v>10000</v>
      </c>
      <c r="H32" s="10"/>
      <c r="I32" s="10"/>
      <c r="J32" s="10"/>
      <c r="K32" s="10"/>
      <c r="L32" s="10"/>
      <c r="M32" s="14"/>
    </row>
    <row r="33" spans="1:13">
      <c r="A33" s="148"/>
      <c r="B33" s="172"/>
      <c r="C33" s="172"/>
      <c r="D33" s="172"/>
      <c r="E33" s="172"/>
      <c r="F33" s="172"/>
      <c r="G33" s="10"/>
      <c r="H33" s="10"/>
      <c r="I33" s="10"/>
      <c r="J33" s="10"/>
      <c r="K33" s="10"/>
      <c r="L33" s="10"/>
      <c r="M33" s="14"/>
    </row>
    <row r="34" spans="1:13">
      <c r="A34" s="148"/>
      <c r="B34" s="174" t="s">
        <v>121</v>
      </c>
      <c r="C34" s="174"/>
      <c r="D34" s="174"/>
      <c r="E34" s="174"/>
      <c r="F34" s="174"/>
      <c r="G34" s="10"/>
      <c r="H34" s="10"/>
      <c r="I34" s="10"/>
      <c r="J34" s="10"/>
      <c r="K34" s="10"/>
      <c r="L34" s="10"/>
      <c r="M34" s="14"/>
    </row>
    <row r="35" spans="1:13">
      <c r="A35" s="148"/>
      <c r="B35" s="172" t="s">
        <v>119</v>
      </c>
      <c r="C35" s="172"/>
      <c r="D35" s="172"/>
      <c r="E35" s="172"/>
      <c r="F35" s="172"/>
      <c r="G35" s="62">
        <v>232905</v>
      </c>
      <c r="H35" s="24"/>
      <c r="I35" s="10"/>
      <c r="J35" s="10"/>
      <c r="K35" s="10"/>
      <c r="L35" s="10"/>
      <c r="M35" s="14"/>
    </row>
    <row r="36" spans="1:13">
      <c r="A36" s="148"/>
      <c r="B36" s="14"/>
      <c r="C36" s="14"/>
      <c r="D36" s="14"/>
      <c r="E36" s="14"/>
      <c r="F36" s="14"/>
      <c r="G36" s="14"/>
      <c r="H36" s="14"/>
      <c r="I36" s="14"/>
      <c r="J36" s="14"/>
      <c r="K36" s="14"/>
      <c r="L36" s="14"/>
      <c r="M36" s="14"/>
    </row>
  </sheetData>
  <sheetProtection password="C690" sheet="1" objects="1" scenarios="1" selectLockedCells="1" selectUnlockedCells="1"/>
  <mergeCells count="50">
    <mergeCell ref="B3:L3"/>
    <mergeCell ref="C8:F8"/>
    <mergeCell ref="C7:F7"/>
    <mergeCell ref="C9:F9"/>
    <mergeCell ref="C10:F10"/>
    <mergeCell ref="G8:H8"/>
    <mergeCell ref="G7:H7"/>
    <mergeCell ref="G9:H9"/>
    <mergeCell ref="G10:H10"/>
    <mergeCell ref="C11:F11"/>
    <mergeCell ref="C12:F12"/>
    <mergeCell ref="C13:F13"/>
    <mergeCell ref="C14:F14"/>
    <mergeCell ref="C15:F15"/>
    <mergeCell ref="C16:F16"/>
    <mergeCell ref="C26:F26"/>
    <mergeCell ref="C27:F27"/>
    <mergeCell ref="C28:F28"/>
    <mergeCell ref="C17:F17"/>
    <mergeCell ref="C18:F18"/>
    <mergeCell ref="C19:F19"/>
    <mergeCell ref="C20:F20"/>
    <mergeCell ref="C21:F21"/>
    <mergeCell ref="C22:F22"/>
    <mergeCell ref="G11:H11"/>
    <mergeCell ref="G12:H12"/>
    <mergeCell ref="G13:H13"/>
    <mergeCell ref="G14:H14"/>
    <mergeCell ref="G15:H15"/>
    <mergeCell ref="G16:H16"/>
    <mergeCell ref="B34:F34"/>
    <mergeCell ref="G17:H17"/>
    <mergeCell ref="G18:H18"/>
    <mergeCell ref="G19:H19"/>
    <mergeCell ref="G20:H20"/>
    <mergeCell ref="G21:H21"/>
    <mergeCell ref="G22:H22"/>
    <mergeCell ref="C23:F23"/>
    <mergeCell ref="C24:F24"/>
    <mergeCell ref="C25:F25"/>
    <mergeCell ref="A1:C1"/>
    <mergeCell ref="B35:F35"/>
    <mergeCell ref="B33:F33"/>
    <mergeCell ref="B32:F32"/>
    <mergeCell ref="B31:F31"/>
    <mergeCell ref="G23:H23"/>
    <mergeCell ref="G24:H24"/>
    <mergeCell ref="G25:H25"/>
    <mergeCell ref="G26:H26"/>
    <mergeCell ref="B30:F30"/>
  </mergeCells>
  <phoneticPr fontId="0" type="noConversion"/>
  <printOptions horizontalCentered="1"/>
  <pageMargins left="0.25" right="0.25" top="1" bottom="1" header="0.52" footer="0.5"/>
  <pageSetup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A1:U260"/>
  <sheetViews>
    <sheetView showGridLines="0" zoomScaleNormal="100" workbookViewId="0">
      <selection activeCell="C1" sqref="C1:D1"/>
    </sheetView>
  </sheetViews>
  <sheetFormatPr defaultRowHeight="12.75"/>
  <cols>
    <col min="1" max="1" width="2.7109375" style="3" customWidth="1"/>
    <col min="2" max="5" width="12.7109375" style="3" customWidth="1"/>
    <col min="6" max="6" width="15.42578125" style="3" customWidth="1"/>
    <col min="7" max="11" width="12.7109375" style="3" customWidth="1"/>
    <col min="12" max="12" width="2.7109375" style="3" customWidth="1"/>
    <col min="13" max="34" width="12.7109375" style="3" customWidth="1"/>
    <col min="35" max="16384" width="9.140625" style="3"/>
  </cols>
  <sheetData>
    <row r="1" spans="1:21">
      <c r="B1" s="109" t="s">
        <v>0</v>
      </c>
      <c r="C1" s="157"/>
      <c r="D1" s="157"/>
      <c r="E1" s="1"/>
      <c r="I1" s="110"/>
      <c r="J1" s="1"/>
      <c r="K1" s="1"/>
      <c r="L1" s="1"/>
      <c r="M1" s="1"/>
      <c r="N1" s="1"/>
      <c r="O1" s="1"/>
      <c r="P1" s="1"/>
      <c r="Q1" s="1"/>
      <c r="R1" s="1"/>
      <c r="S1" s="1"/>
      <c r="U1" s="5"/>
    </row>
    <row r="2" spans="1:21">
      <c r="B2" s="109" t="s">
        <v>1</v>
      </c>
      <c r="C2" s="157"/>
      <c r="D2" s="157"/>
      <c r="E2" s="1"/>
      <c r="I2" s="110"/>
      <c r="J2" s="1"/>
      <c r="K2" s="1"/>
      <c r="L2" s="1"/>
      <c r="M2" s="1"/>
      <c r="N2" s="1"/>
      <c r="O2" s="1"/>
      <c r="P2" s="1"/>
      <c r="Q2" s="1"/>
      <c r="R2" s="1"/>
      <c r="S2" s="1"/>
      <c r="U2" s="4"/>
    </row>
    <row r="3" spans="1:21">
      <c r="B3" s="112"/>
      <c r="C3" s="156" t="s">
        <v>169</v>
      </c>
      <c r="D3" s="156"/>
      <c r="E3" s="1"/>
      <c r="I3" s="113"/>
      <c r="J3" s="1"/>
      <c r="K3" s="1"/>
      <c r="L3" s="1"/>
      <c r="M3" s="1"/>
      <c r="N3" s="1"/>
      <c r="O3" s="1"/>
      <c r="P3" s="1"/>
      <c r="Q3" s="1"/>
      <c r="R3" s="1"/>
      <c r="S3" s="1"/>
      <c r="U3" s="4"/>
    </row>
    <row r="4" spans="1:21"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U4" s="4"/>
    </row>
    <row r="5" spans="1:21">
      <c r="A5" s="148"/>
      <c r="B5" s="161" t="s">
        <v>137</v>
      </c>
      <c r="C5" s="161"/>
      <c r="D5" s="161"/>
      <c r="E5" s="161"/>
      <c r="F5" s="161"/>
      <c r="G5" s="161"/>
      <c r="H5" s="17"/>
      <c r="I5" s="1"/>
      <c r="J5" s="7"/>
      <c r="K5" s="7"/>
      <c r="L5" s="1"/>
      <c r="M5" s="1"/>
      <c r="N5" s="1"/>
      <c r="O5" s="1"/>
      <c r="P5" s="1"/>
      <c r="Q5" s="1"/>
      <c r="R5" s="1"/>
      <c r="S5" s="1"/>
    </row>
    <row r="6" spans="1:21">
      <c r="A6" s="148"/>
      <c r="B6" s="161" t="s">
        <v>20</v>
      </c>
      <c r="C6" s="161"/>
      <c r="D6" s="161"/>
      <c r="E6" s="161"/>
      <c r="F6" s="161"/>
      <c r="G6" s="161"/>
      <c r="H6" s="17"/>
      <c r="I6" s="1"/>
      <c r="J6" s="7"/>
      <c r="K6" s="7"/>
      <c r="L6" s="1"/>
      <c r="M6" s="1"/>
      <c r="N6" s="1"/>
      <c r="O6" s="1"/>
      <c r="P6" s="1"/>
      <c r="Q6" s="1"/>
      <c r="R6" s="1"/>
      <c r="S6" s="1"/>
    </row>
    <row r="7" spans="1:21">
      <c r="A7" s="148"/>
      <c r="B7" s="37"/>
      <c r="C7" s="37"/>
      <c r="D7" s="37"/>
      <c r="E7" s="37"/>
      <c r="F7" s="37"/>
      <c r="G7" s="37"/>
      <c r="H7" s="17"/>
      <c r="I7" s="1"/>
      <c r="J7" s="7"/>
      <c r="K7" s="7"/>
      <c r="L7" s="1"/>
      <c r="M7" s="1"/>
      <c r="N7" s="1"/>
      <c r="O7" s="1"/>
      <c r="P7" s="1"/>
      <c r="Q7" s="1"/>
      <c r="R7" s="1"/>
      <c r="S7" s="1"/>
    </row>
    <row r="8" spans="1:21">
      <c r="A8" s="148"/>
      <c r="B8" s="37"/>
      <c r="C8" s="37"/>
      <c r="D8" s="37"/>
      <c r="E8" s="38" t="s">
        <v>24</v>
      </c>
      <c r="F8" s="38"/>
      <c r="G8" s="38" t="s">
        <v>135</v>
      </c>
      <c r="H8" s="17"/>
      <c r="I8" s="1"/>
      <c r="J8" s="7"/>
      <c r="K8" s="7"/>
      <c r="L8" s="1"/>
      <c r="M8" s="1"/>
      <c r="N8" s="1"/>
      <c r="O8" s="1"/>
      <c r="P8" s="1"/>
      <c r="Q8" s="1"/>
      <c r="R8" s="1"/>
      <c r="S8" s="1"/>
    </row>
    <row r="9" spans="1:21">
      <c r="A9" s="148"/>
      <c r="B9" s="40" t="s">
        <v>6</v>
      </c>
      <c r="C9" s="40" t="s">
        <v>166</v>
      </c>
      <c r="D9" s="40"/>
      <c r="E9" s="40" t="s">
        <v>10</v>
      </c>
      <c r="F9" s="40" t="s">
        <v>123</v>
      </c>
      <c r="G9" s="40" t="s">
        <v>109</v>
      </c>
      <c r="H9" s="17"/>
      <c r="I9" s="1"/>
      <c r="J9" s="7"/>
      <c r="K9" s="7"/>
      <c r="L9" s="1"/>
      <c r="M9" s="1"/>
      <c r="N9" s="1"/>
      <c r="O9" s="1"/>
      <c r="P9" s="1"/>
      <c r="Q9" s="1"/>
      <c r="R9" s="1"/>
      <c r="S9" s="1"/>
    </row>
    <row r="10" spans="1:21">
      <c r="A10" s="148"/>
      <c r="B10" s="19" t="s">
        <v>81</v>
      </c>
      <c r="C10" s="164" t="s">
        <v>117</v>
      </c>
      <c r="D10" s="164"/>
      <c r="E10" s="21">
        <v>854</v>
      </c>
      <c r="F10" s="108" t="s">
        <v>124</v>
      </c>
      <c r="G10" s="92"/>
      <c r="H10" s="17"/>
      <c r="I10" s="1"/>
      <c r="J10" s="7"/>
      <c r="K10" s="7"/>
      <c r="L10" s="1"/>
      <c r="M10" s="1"/>
      <c r="N10" s="1"/>
      <c r="O10" s="1"/>
      <c r="P10" s="1"/>
      <c r="Q10" s="1"/>
      <c r="R10" s="1"/>
      <c r="S10" s="1"/>
    </row>
    <row r="11" spans="1:21">
      <c r="A11" s="148"/>
      <c r="B11" s="22">
        <v>3</v>
      </c>
      <c r="C11" s="166" t="s">
        <v>142</v>
      </c>
      <c r="D11" s="166"/>
      <c r="E11" s="21">
        <v>855</v>
      </c>
      <c r="F11" s="108" t="s">
        <v>124</v>
      </c>
      <c r="G11" s="83"/>
      <c r="H11" s="17"/>
      <c r="I11" s="1"/>
      <c r="J11" s="7"/>
      <c r="K11" s="23"/>
      <c r="L11" s="1"/>
      <c r="M11" s="1"/>
      <c r="N11" s="1"/>
      <c r="O11" s="1"/>
      <c r="P11" s="1"/>
      <c r="Q11" s="1"/>
      <c r="R11" s="1"/>
      <c r="S11" s="1"/>
    </row>
    <row r="12" spans="1:21">
      <c r="A12" s="148"/>
      <c r="B12" s="22">
        <v>10</v>
      </c>
      <c r="C12" s="166" t="s">
        <v>144</v>
      </c>
      <c r="D12" s="166"/>
      <c r="E12" s="21">
        <v>856</v>
      </c>
      <c r="F12" s="108" t="s">
        <v>124</v>
      </c>
      <c r="G12" s="83"/>
      <c r="H12" s="17"/>
      <c r="I12" s="1"/>
      <c r="J12" s="7"/>
      <c r="K12" s="7"/>
      <c r="L12" s="1"/>
      <c r="M12" s="1"/>
      <c r="N12" s="1"/>
      <c r="O12" s="1"/>
      <c r="P12" s="1"/>
      <c r="Q12" s="1"/>
      <c r="R12" s="1"/>
      <c r="S12" s="1"/>
    </row>
    <row r="13" spans="1:21">
      <c r="A13" s="148"/>
      <c r="B13" s="22">
        <v>27</v>
      </c>
      <c r="C13" s="159" t="s">
        <v>144</v>
      </c>
      <c r="D13" s="159"/>
      <c r="E13" s="21">
        <v>857</v>
      </c>
      <c r="F13" s="108" t="s">
        <v>124</v>
      </c>
      <c r="G13" s="83"/>
      <c r="H13" s="17"/>
      <c r="I13" s="1"/>
      <c r="J13" s="7"/>
      <c r="K13" s="7"/>
      <c r="L13" s="1"/>
      <c r="M13" s="1"/>
      <c r="N13" s="1"/>
      <c r="O13" s="1"/>
      <c r="P13" s="1"/>
      <c r="Q13" s="1"/>
      <c r="R13" s="1"/>
      <c r="S13" s="1"/>
    </row>
    <row r="14" spans="1:21">
      <c r="A14" s="148"/>
      <c r="B14" s="22">
        <v>28</v>
      </c>
      <c r="C14" s="159" t="s">
        <v>142</v>
      </c>
      <c r="D14" s="159"/>
      <c r="E14" s="21">
        <v>858</v>
      </c>
      <c r="F14" s="108" t="s">
        <v>124</v>
      </c>
      <c r="G14" s="95"/>
      <c r="H14" s="17"/>
      <c r="I14" s="1"/>
      <c r="J14" s="7"/>
      <c r="K14" s="7"/>
      <c r="L14" s="1"/>
      <c r="M14" s="1"/>
      <c r="N14" s="1"/>
      <c r="O14" s="1"/>
      <c r="P14" s="1"/>
      <c r="Q14" s="1"/>
      <c r="R14" s="1"/>
      <c r="S14" s="1"/>
    </row>
    <row r="15" spans="1:21" ht="13.5" thickBot="1">
      <c r="A15" s="148"/>
      <c r="B15" s="22">
        <v>31</v>
      </c>
      <c r="C15" s="159" t="s">
        <v>89</v>
      </c>
      <c r="D15" s="159"/>
      <c r="E15" s="17"/>
      <c r="F15" s="17"/>
      <c r="G15" s="97"/>
      <c r="H15" s="114"/>
      <c r="I15" s="1"/>
      <c r="J15" s="7"/>
      <c r="K15" s="7"/>
      <c r="L15" s="1"/>
      <c r="M15" s="1"/>
      <c r="N15" s="1"/>
      <c r="O15" s="1"/>
      <c r="P15" s="1"/>
      <c r="Q15" s="1"/>
      <c r="R15" s="1"/>
      <c r="S15" s="1"/>
    </row>
    <row r="16" spans="1:21" ht="13.5" thickTop="1">
      <c r="A16" s="148"/>
      <c r="B16" s="22"/>
      <c r="C16" s="22"/>
      <c r="D16" s="22"/>
      <c r="E16" s="22"/>
      <c r="F16" s="22"/>
      <c r="G16" s="34" t="str">
        <f>IF(G15="","",IF(G15=51825,"Correct!","Try again!"))</f>
        <v/>
      </c>
      <c r="H16" s="32"/>
      <c r="I16" s="1"/>
      <c r="J16" s="7"/>
      <c r="K16" s="7"/>
      <c r="L16" s="1"/>
      <c r="M16" s="1"/>
      <c r="N16" s="1"/>
      <c r="O16" s="1"/>
      <c r="P16" s="1"/>
      <c r="Q16" s="1"/>
      <c r="R16" s="1"/>
      <c r="S16" s="1"/>
    </row>
    <row r="17" spans="1:19">
      <c r="B17" s="7"/>
      <c r="C17" s="7"/>
      <c r="D17" s="7"/>
      <c r="E17" s="7"/>
      <c r="F17" s="7"/>
      <c r="G17" s="7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</row>
    <row r="18" spans="1:19">
      <c r="A18" s="148"/>
      <c r="B18" s="15"/>
      <c r="C18" s="16"/>
      <c r="D18" s="16"/>
      <c r="E18" s="16"/>
      <c r="F18" s="16"/>
      <c r="G18" s="16"/>
      <c r="H18" s="16"/>
      <c r="I18" s="16"/>
      <c r="J18" s="16"/>
      <c r="K18" s="16"/>
      <c r="L18" s="17"/>
      <c r="M18" s="1"/>
      <c r="N18" s="1"/>
      <c r="O18" s="1"/>
      <c r="P18" s="1"/>
      <c r="Q18" s="1"/>
      <c r="R18" s="1"/>
      <c r="S18" s="1"/>
    </row>
    <row r="19" spans="1:19">
      <c r="A19" s="148"/>
      <c r="B19" s="161" t="s">
        <v>137</v>
      </c>
      <c r="C19" s="161"/>
      <c r="D19" s="161"/>
      <c r="E19" s="161"/>
      <c r="F19" s="161"/>
      <c r="G19" s="161"/>
      <c r="H19" s="161"/>
      <c r="I19" s="161"/>
      <c r="J19" s="161"/>
      <c r="K19" s="161"/>
      <c r="L19" s="17"/>
      <c r="M19" s="1"/>
      <c r="N19" s="1"/>
      <c r="O19" s="1"/>
      <c r="P19" s="1"/>
      <c r="Q19" s="1"/>
      <c r="R19" s="1"/>
      <c r="S19" s="1"/>
    </row>
    <row r="20" spans="1:19">
      <c r="A20" s="148"/>
      <c r="B20" s="170" t="s">
        <v>46</v>
      </c>
      <c r="C20" s="170"/>
      <c r="D20" s="170"/>
      <c r="E20" s="170"/>
      <c r="F20" s="170"/>
      <c r="G20" s="170"/>
      <c r="H20" s="170"/>
      <c r="I20" s="170"/>
      <c r="J20" s="170"/>
      <c r="K20" s="170"/>
      <c r="L20" s="17"/>
      <c r="M20" s="1"/>
      <c r="N20" s="1"/>
      <c r="O20" s="1"/>
      <c r="P20" s="1"/>
      <c r="Q20" s="1"/>
      <c r="R20" s="1"/>
      <c r="S20" s="1"/>
    </row>
    <row r="21" spans="1:19">
      <c r="A21" s="148"/>
      <c r="B21" s="37"/>
      <c r="C21" s="37"/>
      <c r="D21" s="37"/>
      <c r="E21" s="38"/>
      <c r="F21" s="37"/>
      <c r="G21" s="38"/>
      <c r="H21" s="38" t="s">
        <v>26</v>
      </c>
      <c r="I21" s="38"/>
      <c r="J21" s="38" t="s">
        <v>47</v>
      </c>
      <c r="K21" s="43" t="s">
        <v>27</v>
      </c>
      <c r="L21" s="17"/>
      <c r="M21" s="1"/>
      <c r="N21" s="1"/>
      <c r="O21" s="1"/>
      <c r="P21" s="1"/>
      <c r="Q21" s="1"/>
      <c r="R21" s="1"/>
      <c r="S21" s="1"/>
    </row>
    <row r="22" spans="1:19">
      <c r="A22" s="148"/>
      <c r="B22" s="44"/>
      <c r="C22" s="44"/>
      <c r="D22" s="44"/>
      <c r="E22" s="45" t="s">
        <v>24</v>
      </c>
      <c r="F22" s="44"/>
      <c r="G22" s="38"/>
      <c r="H22" s="44" t="s">
        <v>48</v>
      </c>
      <c r="I22" s="44" t="s">
        <v>49</v>
      </c>
      <c r="J22" s="44" t="s">
        <v>50</v>
      </c>
      <c r="K22" s="44" t="s">
        <v>26</v>
      </c>
      <c r="L22" s="17"/>
      <c r="M22" s="1"/>
      <c r="N22" s="1"/>
      <c r="O22" s="1"/>
      <c r="P22" s="1"/>
      <c r="Q22" s="1"/>
      <c r="R22" s="1"/>
      <c r="S22" s="1"/>
    </row>
    <row r="23" spans="1:19">
      <c r="A23" s="148"/>
      <c r="B23" s="46" t="s">
        <v>167</v>
      </c>
      <c r="C23" s="46" t="s">
        <v>52</v>
      </c>
      <c r="D23" s="46"/>
      <c r="E23" s="47" t="s">
        <v>6</v>
      </c>
      <c r="F23" s="47" t="s">
        <v>11</v>
      </c>
      <c r="G23" s="40" t="s">
        <v>123</v>
      </c>
      <c r="H23" s="48" t="s">
        <v>33</v>
      </c>
      <c r="I23" s="48" t="s">
        <v>32</v>
      </c>
      <c r="J23" s="48" t="s">
        <v>32</v>
      </c>
      <c r="K23" s="48" t="s">
        <v>32</v>
      </c>
      <c r="L23" s="17"/>
      <c r="M23" s="1"/>
      <c r="N23" s="1"/>
      <c r="O23" s="1"/>
      <c r="P23" s="1"/>
      <c r="Q23" s="1"/>
      <c r="R23" s="1"/>
      <c r="S23" s="1"/>
    </row>
    <row r="24" spans="1:19">
      <c r="A24" s="148"/>
      <c r="B24" s="19" t="s">
        <v>71</v>
      </c>
      <c r="C24" s="159" t="s">
        <v>138</v>
      </c>
      <c r="D24" s="159"/>
      <c r="E24" s="29" t="s">
        <v>112</v>
      </c>
      <c r="F24" s="19" t="s">
        <v>72</v>
      </c>
      <c r="G24" s="108" t="s">
        <v>124</v>
      </c>
      <c r="H24" s="80"/>
      <c r="I24" s="81"/>
      <c r="J24" s="80"/>
      <c r="K24" s="82"/>
      <c r="L24" s="17"/>
      <c r="M24" s="1"/>
      <c r="N24" s="1"/>
      <c r="O24" s="1"/>
      <c r="P24" s="1"/>
      <c r="Q24" s="1"/>
      <c r="R24" s="1"/>
      <c r="S24" s="1"/>
    </row>
    <row r="25" spans="1:19">
      <c r="A25" s="148"/>
      <c r="B25" s="22">
        <v>3</v>
      </c>
      <c r="C25" s="159" t="s">
        <v>140</v>
      </c>
      <c r="D25" s="159"/>
      <c r="E25" s="19" t="s">
        <v>94</v>
      </c>
      <c r="F25" s="19" t="s">
        <v>103</v>
      </c>
      <c r="G25" s="108" t="s">
        <v>124</v>
      </c>
      <c r="H25" s="83"/>
      <c r="I25" s="84"/>
      <c r="J25" s="83"/>
      <c r="K25" s="85"/>
      <c r="L25" s="17"/>
      <c r="M25" s="1"/>
      <c r="N25" s="1"/>
      <c r="O25" s="1"/>
      <c r="P25" s="1"/>
      <c r="Q25" s="1"/>
      <c r="R25" s="1"/>
      <c r="S25" s="1"/>
    </row>
    <row r="26" spans="1:19">
      <c r="A26" s="148"/>
      <c r="B26" s="22">
        <v>9</v>
      </c>
      <c r="C26" s="159" t="s">
        <v>154</v>
      </c>
      <c r="D26" s="159"/>
      <c r="E26" s="19" t="s">
        <v>95</v>
      </c>
      <c r="F26" s="19" t="s">
        <v>103</v>
      </c>
      <c r="G26" s="31" t="s">
        <v>131</v>
      </c>
      <c r="H26" s="83"/>
      <c r="I26" s="84"/>
      <c r="J26" s="83"/>
      <c r="K26" s="85"/>
      <c r="L26" s="17"/>
      <c r="M26" s="1"/>
      <c r="N26" s="1"/>
      <c r="O26" s="1"/>
      <c r="P26" s="1"/>
      <c r="Q26" s="1"/>
      <c r="R26" s="1"/>
      <c r="S26" s="1"/>
    </row>
    <row r="27" spans="1:19">
      <c r="A27" s="148"/>
      <c r="B27" s="22">
        <v>14</v>
      </c>
      <c r="C27" s="159" t="s">
        <v>156</v>
      </c>
      <c r="D27" s="159"/>
      <c r="E27" s="19" t="s">
        <v>96</v>
      </c>
      <c r="F27" s="19" t="s">
        <v>14</v>
      </c>
      <c r="G27" s="108" t="s">
        <v>124</v>
      </c>
      <c r="H27" s="83"/>
      <c r="I27" s="84"/>
      <c r="J27" s="83"/>
      <c r="K27" s="85"/>
      <c r="L27" s="17"/>
      <c r="M27" s="1"/>
      <c r="N27" s="1"/>
      <c r="O27" s="1"/>
      <c r="P27" s="1"/>
      <c r="Q27" s="1"/>
      <c r="R27" s="1"/>
      <c r="S27" s="1"/>
    </row>
    <row r="28" spans="1:19">
      <c r="A28" s="148"/>
      <c r="B28" s="22">
        <v>16</v>
      </c>
      <c r="C28" s="159" t="s">
        <v>153</v>
      </c>
      <c r="D28" s="159"/>
      <c r="E28" s="19" t="s">
        <v>97</v>
      </c>
      <c r="F28" s="19" t="s">
        <v>103</v>
      </c>
      <c r="G28" s="108" t="s">
        <v>125</v>
      </c>
      <c r="H28" s="86"/>
      <c r="I28" s="87"/>
      <c r="J28" s="86"/>
      <c r="K28" s="88"/>
      <c r="L28" s="17"/>
      <c r="M28" s="1"/>
      <c r="N28" s="1"/>
      <c r="O28" s="1"/>
      <c r="P28" s="1"/>
      <c r="Q28" s="1"/>
      <c r="R28" s="1"/>
      <c r="S28" s="1"/>
    </row>
    <row r="29" spans="1:19" ht="13.5" thickBot="1">
      <c r="A29" s="148"/>
      <c r="B29" s="22">
        <v>31</v>
      </c>
      <c r="C29" s="159" t="s">
        <v>42</v>
      </c>
      <c r="D29" s="159"/>
      <c r="E29" s="19"/>
      <c r="F29" s="19"/>
      <c r="G29" s="18"/>
      <c r="H29" s="89"/>
      <c r="I29" s="90"/>
      <c r="J29" s="89"/>
      <c r="K29" s="91"/>
      <c r="L29" s="17"/>
      <c r="M29" s="1"/>
      <c r="N29" s="1"/>
      <c r="O29" s="1"/>
      <c r="P29" s="1"/>
      <c r="Q29" s="1"/>
      <c r="R29" s="1"/>
      <c r="S29" s="1"/>
    </row>
    <row r="30" spans="1:19" ht="13.5" thickTop="1">
      <c r="A30" s="148"/>
      <c r="B30" s="17"/>
      <c r="C30" s="17"/>
      <c r="D30" s="17"/>
      <c r="E30" s="17"/>
      <c r="F30" s="17"/>
      <c r="G30" s="17"/>
      <c r="H30" s="34" t="str">
        <f>IF(H29="","",IF(H29=101075,"Correct!","Try again!"))</f>
        <v/>
      </c>
      <c r="I30" s="34" t="str">
        <f>IF(I29="","",IF(I29=76225,"Correct!","Try again!"))</f>
        <v/>
      </c>
      <c r="J30" s="34" t="str">
        <f>IF(J29="","",IF(J29=1230,"Correct!","Try again!"))</f>
        <v/>
      </c>
      <c r="K30" s="34" t="str">
        <f>IF(K29="","",IF(K29=23620,"Correct!","Try again!"))</f>
        <v/>
      </c>
      <c r="L30" s="17"/>
      <c r="M30" s="1"/>
      <c r="N30" s="1"/>
      <c r="O30" s="1"/>
      <c r="P30" s="1"/>
      <c r="Q30" s="1"/>
      <c r="R30" s="1"/>
      <c r="S30" s="1"/>
    </row>
    <row r="31" spans="1:19">
      <c r="B31"/>
      <c r="C31"/>
      <c r="D31"/>
      <c r="E31"/>
      <c r="F31"/>
      <c r="G31"/>
      <c r="H31"/>
      <c r="I31"/>
      <c r="J31"/>
      <c r="K31"/>
      <c r="L31"/>
      <c r="M31" s="1"/>
      <c r="N31" s="1"/>
      <c r="O31" s="1"/>
      <c r="P31" s="1"/>
      <c r="Q31" s="1"/>
      <c r="R31" s="1"/>
      <c r="S31" s="1"/>
    </row>
    <row r="32" spans="1:19">
      <c r="A32" s="148"/>
      <c r="B32" s="161" t="s">
        <v>137</v>
      </c>
      <c r="C32" s="161"/>
      <c r="D32" s="161"/>
      <c r="E32" s="161"/>
      <c r="F32" s="161"/>
      <c r="G32" s="161"/>
      <c r="H32" s="161"/>
      <c r="I32" s="161"/>
      <c r="J32" s="161"/>
      <c r="K32" s="161"/>
      <c r="L32" s="17"/>
      <c r="M32" s="1"/>
      <c r="N32" s="1"/>
      <c r="O32" s="1"/>
      <c r="P32" s="1"/>
      <c r="Q32" s="1"/>
      <c r="R32" s="1"/>
      <c r="S32" s="1"/>
    </row>
    <row r="33" spans="1:21">
      <c r="A33" s="148"/>
      <c r="B33" s="161" t="s">
        <v>21</v>
      </c>
      <c r="C33" s="161"/>
      <c r="D33" s="161"/>
      <c r="E33" s="161"/>
      <c r="F33" s="161"/>
      <c r="G33" s="161"/>
      <c r="H33" s="161"/>
      <c r="I33" s="161"/>
      <c r="J33" s="161"/>
      <c r="K33" s="161"/>
      <c r="L33" s="17"/>
      <c r="M33" s="1"/>
      <c r="N33" s="1"/>
      <c r="O33" s="1"/>
      <c r="P33" s="1"/>
      <c r="Q33" s="1"/>
      <c r="R33" s="1"/>
      <c r="S33" s="1"/>
    </row>
    <row r="34" spans="1:21">
      <c r="A34" s="148"/>
      <c r="B34" s="17"/>
      <c r="C34" s="17"/>
      <c r="D34" s="17"/>
      <c r="E34" s="17"/>
      <c r="F34" s="17"/>
      <c r="G34" s="17"/>
      <c r="H34" s="17"/>
      <c r="I34" s="17"/>
      <c r="J34" s="17"/>
      <c r="K34" s="17"/>
      <c r="L34" s="17"/>
      <c r="M34" s="1"/>
      <c r="N34" s="1"/>
      <c r="O34" s="1"/>
      <c r="P34" s="1"/>
      <c r="Q34" s="1"/>
      <c r="R34" s="1"/>
      <c r="S34" s="1"/>
    </row>
    <row r="35" spans="1:21">
      <c r="A35" s="148"/>
      <c r="B35" s="37"/>
      <c r="C35" s="37"/>
      <c r="D35" s="37"/>
      <c r="E35" s="37"/>
      <c r="F35" s="37"/>
      <c r="G35" s="37"/>
      <c r="H35" s="38" t="s">
        <v>25</v>
      </c>
      <c r="I35" s="38" t="s">
        <v>26</v>
      </c>
      <c r="J35" s="37"/>
      <c r="K35" s="38" t="s">
        <v>27</v>
      </c>
      <c r="L35" s="17"/>
      <c r="M35" s="1"/>
      <c r="N35" s="1"/>
      <c r="O35" s="1"/>
      <c r="P35" s="1"/>
      <c r="Q35" s="1"/>
      <c r="R35" s="1"/>
      <c r="S35" s="1"/>
    </row>
    <row r="36" spans="1:21">
      <c r="A36" s="148"/>
      <c r="B36" s="37"/>
      <c r="C36" s="37"/>
      <c r="D36" s="37"/>
      <c r="E36" s="37"/>
      <c r="F36" s="38"/>
      <c r="G36" s="38" t="s">
        <v>28</v>
      </c>
      <c r="H36" s="38" t="s">
        <v>31</v>
      </c>
      <c r="I36" s="38" t="s">
        <v>159</v>
      </c>
      <c r="J36" s="38" t="s">
        <v>25</v>
      </c>
      <c r="K36" s="38" t="s">
        <v>26</v>
      </c>
      <c r="L36" s="17"/>
      <c r="M36" s="1"/>
      <c r="N36" s="1"/>
      <c r="O36" s="1"/>
      <c r="P36" s="1"/>
      <c r="Q36" s="1"/>
      <c r="R36" s="1"/>
      <c r="S36" s="1"/>
    </row>
    <row r="37" spans="1:21">
      <c r="A37" s="148"/>
      <c r="B37" s="40" t="s">
        <v>6</v>
      </c>
      <c r="C37" s="40" t="s">
        <v>35</v>
      </c>
      <c r="D37" s="40"/>
      <c r="E37" s="46" t="s">
        <v>36</v>
      </c>
      <c r="F37" s="40" t="s">
        <v>123</v>
      </c>
      <c r="G37" s="40" t="s">
        <v>32</v>
      </c>
      <c r="H37" s="40" t="s">
        <v>32</v>
      </c>
      <c r="I37" s="40" t="s">
        <v>33</v>
      </c>
      <c r="J37" s="40" t="s">
        <v>33</v>
      </c>
      <c r="K37" s="40" t="s">
        <v>33</v>
      </c>
      <c r="L37" s="17"/>
      <c r="M37" s="1"/>
      <c r="N37" s="1"/>
      <c r="O37" s="1"/>
      <c r="P37" s="1"/>
      <c r="Q37" s="1"/>
      <c r="R37" s="1"/>
      <c r="S37" s="1"/>
      <c r="U37" s="2"/>
    </row>
    <row r="38" spans="1:21">
      <c r="A38" s="148"/>
      <c r="B38" s="19" t="s">
        <v>83</v>
      </c>
      <c r="C38" s="159" t="s">
        <v>133</v>
      </c>
      <c r="D38" s="159"/>
      <c r="E38" s="20" t="s">
        <v>84</v>
      </c>
      <c r="F38" s="116">
        <v>251</v>
      </c>
      <c r="G38" s="92"/>
      <c r="H38" s="101"/>
      <c r="I38" s="92"/>
      <c r="J38" s="101"/>
      <c r="K38" s="92"/>
      <c r="L38" s="17"/>
      <c r="M38" s="1"/>
      <c r="N38" s="1"/>
      <c r="O38" s="1"/>
      <c r="P38" s="1"/>
      <c r="Q38" s="1"/>
      <c r="R38" s="1"/>
      <c r="S38" s="1"/>
    </row>
    <row r="39" spans="1:21">
      <c r="A39" s="148"/>
      <c r="B39" s="22">
        <v>12</v>
      </c>
      <c r="C39" s="159" t="s">
        <v>117</v>
      </c>
      <c r="D39" s="159"/>
      <c r="E39" s="20" t="s">
        <v>86</v>
      </c>
      <c r="F39" s="108" t="s">
        <v>124</v>
      </c>
      <c r="G39" s="83"/>
      <c r="H39" s="84"/>
      <c r="I39" s="83"/>
      <c r="J39" s="84"/>
      <c r="K39" s="83"/>
      <c r="L39" s="17"/>
      <c r="M39" s="1"/>
      <c r="N39" s="1"/>
      <c r="O39" s="1"/>
      <c r="P39" s="1"/>
      <c r="Q39" s="1"/>
      <c r="R39" s="1"/>
      <c r="S39" s="1"/>
    </row>
    <row r="40" spans="1:21">
      <c r="A40" s="148"/>
      <c r="B40" s="22">
        <v>13</v>
      </c>
      <c r="C40" s="159" t="s">
        <v>142</v>
      </c>
      <c r="D40" s="159"/>
      <c r="E40" s="20" t="s">
        <v>87</v>
      </c>
      <c r="F40" s="108" t="s">
        <v>124</v>
      </c>
      <c r="G40" s="83"/>
      <c r="H40" s="84"/>
      <c r="I40" s="83"/>
      <c r="J40" s="84"/>
      <c r="K40" s="83"/>
      <c r="L40" s="17"/>
      <c r="M40" s="1"/>
      <c r="N40" s="1"/>
      <c r="O40" s="1"/>
      <c r="P40" s="1"/>
      <c r="Q40" s="1"/>
      <c r="R40" s="1"/>
      <c r="S40" s="1"/>
    </row>
    <row r="41" spans="1:21">
      <c r="A41" s="148"/>
      <c r="B41" s="22">
        <v>15</v>
      </c>
      <c r="C41" s="159" t="s">
        <v>25</v>
      </c>
      <c r="D41" s="159"/>
      <c r="E41" s="20" t="s">
        <v>39</v>
      </c>
      <c r="F41" s="108" t="s">
        <v>124</v>
      </c>
      <c r="G41" s="83"/>
      <c r="H41" s="84"/>
      <c r="I41" s="83"/>
      <c r="J41" s="84"/>
      <c r="K41" s="83"/>
      <c r="L41" s="17"/>
      <c r="M41" s="1"/>
      <c r="N41" s="1"/>
      <c r="O41" s="1"/>
      <c r="P41" s="1"/>
      <c r="Q41" s="1"/>
      <c r="R41" s="1"/>
      <c r="S41" s="1"/>
    </row>
    <row r="42" spans="1:21">
      <c r="A42" s="148"/>
      <c r="B42" s="22">
        <v>20</v>
      </c>
      <c r="C42" s="159" t="s">
        <v>144</v>
      </c>
      <c r="D42" s="159"/>
      <c r="E42" s="20" t="s">
        <v>90</v>
      </c>
      <c r="F42" s="108" t="s">
        <v>124</v>
      </c>
      <c r="G42" s="83"/>
      <c r="H42" s="84"/>
      <c r="I42" s="83"/>
      <c r="J42" s="84"/>
      <c r="K42" s="83"/>
      <c r="L42" s="17"/>
      <c r="M42" s="1"/>
      <c r="N42" s="1"/>
      <c r="O42" s="1"/>
      <c r="P42" s="1"/>
      <c r="Q42" s="1"/>
      <c r="R42" s="1"/>
      <c r="S42" s="1"/>
    </row>
    <row r="43" spans="1:21">
      <c r="A43" s="148"/>
      <c r="B43" s="22">
        <v>31</v>
      </c>
      <c r="C43" s="159" t="s">
        <v>25</v>
      </c>
      <c r="D43" s="159"/>
      <c r="E43" s="20" t="s">
        <v>39</v>
      </c>
      <c r="F43" s="108" t="s">
        <v>124</v>
      </c>
      <c r="G43" s="95"/>
      <c r="H43" s="104"/>
      <c r="I43" s="95"/>
      <c r="J43" s="104"/>
      <c r="K43" s="95"/>
      <c r="L43" s="17"/>
      <c r="M43" s="1"/>
      <c r="N43" s="1"/>
      <c r="O43" s="1"/>
      <c r="P43" s="1"/>
      <c r="Q43" s="1"/>
      <c r="R43" s="1"/>
      <c r="S43" s="1"/>
      <c r="T43"/>
      <c r="U43"/>
    </row>
    <row r="44" spans="1:21" ht="13.5" thickBot="1">
      <c r="A44" s="148"/>
      <c r="B44" s="22">
        <v>31</v>
      </c>
      <c r="C44" s="159" t="s">
        <v>42</v>
      </c>
      <c r="D44" s="159"/>
      <c r="E44" s="17"/>
      <c r="F44" s="117"/>
      <c r="G44" s="97"/>
      <c r="H44" s="100"/>
      <c r="I44" s="97"/>
      <c r="J44" s="100"/>
      <c r="K44" s="97"/>
      <c r="L44" s="17"/>
      <c r="M44" s="1"/>
      <c r="N44" s="1"/>
      <c r="O44" s="1"/>
      <c r="P44" s="1"/>
      <c r="Q44" s="1"/>
      <c r="R44" s="1"/>
      <c r="S44" s="1"/>
      <c r="T44"/>
      <c r="U44"/>
    </row>
    <row r="45" spans="1:21" ht="13.5" thickTop="1">
      <c r="A45" s="148"/>
      <c r="B45" s="17"/>
      <c r="C45" s="17"/>
      <c r="D45" s="17"/>
      <c r="E45" s="17"/>
      <c r="F45" s="17"/>
      <c r="G45" s="34" t="str">
        <f>IF(G44="","",IF(G44=178808,"Correct!","Try again!"))</f>
        <v/>
      </c>
      <c r="H45" s="34" t="str">
        <f>IF(H44="","",IF(H44=652,"Correct!","Try again!"))</f>
        <v/>
      </c>
      <c r="I45" s="34" t="str">
        <f>IF(I44="","",IF(I44=32600,"Correct!","Try again!"))</f>
        <v/>
      </c>
      <c r="J45" s="34" t="str">
        <f>IF(J44="","",IF(J44=64860,"Correct!","Try again!"))</f>
        <v/>
      </c>
      <c r="K45" s="34" t="str">
        <f>IF(K44="","",IF(K44=82000,"Correct!","Try again!"))</f>
        <v/>
      </c>
      <c r="L45" s="17"/>
      <c r="M45" s="1"/>
      <c r="N45" s="1"/>
      <c r="O45" s="1"/>
      <c r="P45" s="1"/>
      <c r="Q45" s="1"/>
      <c r="R45" s="1"/>
      <c r="S45" s="1"/>
      <c r="T45"/>
      <c r="U45"/>
    </row>
    <row r="46" spans="1:21">
      <c r="B46" s="7"/>
      <c r="C46" s="7"/>
      <c r="D46" s="7"/>
      <c r="E46" s="7"/>
      <c r="F46" s="7"/>
      <c r="G46" s="7"/>
      <c r="H46" s="7"/>
      <c r="I46" s="1"/>
      <c r="J46" s="7"/>
      <c r="K46" s="7"/>
      <c r="L46" s="1"/>
      <c r="M46" s="1"/>
      <c r="N46" s="1"/>
      <c r="O46" s="1"/>
      <c r="P46" s="1"/>
      <c r="Q46" s="1"/>
      <c r="R46" s="1"/>
      <c r="S46" s="1"/>
      <c r="T46"/>
      <c r="U46"/>
    </row>
    <row r="47" spans="1:21">
      <c r="A47" s="148"/>
      <c r="B47" s="161" t="s">
        <v>137</v>
      </c>
      <c r="C47" s="161"/>
      <c r="D47" s="161"/>
      <c r="E47" s="161"/>
      <c r="F47" s="161"/>
      <c r="G47" s="161"/>
      <c r="H47" s="161"/>
      <c r="I47" s="161"/>
      <c r="J47" s="161"/>
      <c r="K47" s="161"/>
      <c r="L47" s="17"/>
      <c r="M47" s="1"/>
      <c r="N47" s="1"/>
      <c r="O47" s="1"/>
      <c r="P47" s="1"/>
      <c r="Q47" s="1"/>
      <c r="R47" s="1"/>
      <c r="S47" s="1"/>
      <c r="T47"/>
      <c r="U47"/>
    </row>
    <row r="48" spans="1:21">
      <c r="A48" s="148"/>
      <c r="B48" s="161" t="s">
        <v>53</v>
      </c>
      <c r="C48" s="161"/>
      <c r="D48" s="161"/>
      <c r="E48" s="161"/>
      <c r="F48" s="161"/>
      <c r="G48" s="161"/>
      <c r="H48" s="161"/>
      <c r="I48" s="161"/>
      <c r="J48" s="161"/>
      <c r="K48" s="161"/>
      <c r="L48" s="17"/>
      <c r="M48" s="1"/>
      <c r="N48" s="1"/>
      <c r="O48" s="1"/>
      <c r="P48" s="1"/>
      <c r="Q48" s="1"/>
      <c r="R48" s="1"/>
      <c r="S48" s="1"/>
      <c r="T48"/>
      <c r="U48"/>
    </row>
    <row r="49" spans="1:21">
      <c r="A49" s="148"/>
      <c r="B49" s="17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"/>
      <c r="N49" s="1"/>
      <c r="O49" s="1"/>
      <c r="P49" s="1"/>
      <c r="Q49" s="1"/>
      <c r="R49" s="1"/>
      <c r="S49" s="1"/>
      <c r="T49"/>
      <c r="U49"/>
    </row>
    <row r="50" spans="1:21">
      <c r="A50" s="148"/>
      <c r="B50" s="37"/>
      <c r="C50" s="37"/>
      <c r="D50" s="37"/>
      <c r="E50" s="37"/>
      <c r="F50" s="37"/>
      <c r="G50" s="37"/>
      <c r="H50" s="37"/>
      <c r="I50" s="38" t="s">
        <v>49</v>
      </c>
      <c r="J50" s="38" t="s">
        <v>27</v>
      </c>
      <c r="K50" s="38" t="s">
        <v>54</v>
      </c>
      <c r="L50" s="17"/>
      <c r="M50" s="1"/>
      <c r="N50" s="1"/>
      <c r="O50" s="1"/>
      <c r="P50" s="1"/>
      <c r="Q50" s="1"/>
      <c r="R50" s="1"/>
      <c r="S50" s="1"/>
      <c r="T50"/>
      <c r="U50"/>
    </row>
    <row r="51" spans="1:21">
      <c r="A51" s="148"/>
      <c r="B51" s="37"/>
      <c r="C51" s="38" t="s">
        <v>4</v>
      </c>
      <c r="D51" s="38"/>
      <c r="E51" s="158" t="s">
        <v>52</v>
      </c>
      <c r="F51" s="158"/>
      <c r="G51" s="38"/>
      <c r="H51" s="38" t="s">
        <v>28</v>
      </c>
      <c r="I51" s="38" t="s">
        <v>130</v>
      </c>
      <c r="J51" s="38" t="s">
        <v>54</v>
      </c>
      <c r="K51" s="38" t="s">
        <v>55</v>
      </c>
      <c r="L51" s="17"/>
      <c r="M51" s="1"/>
      <c r="N51" s="1"/>
      <c r="O51" s="1"/>
      <c r="P51" s="1"/>
      <c r="Q51" s="1"/>
      <c r="R51" s="1"/>
      <c r="S51" s="1"/>
      <c r="T51"/>
      <c r="U51"/>
    </row>
    <row r="52" spans="1:21">
      <c r="A52" s="148"/>
      <c r="B52" s="40" t="s">
        <v>6</v>
      </c>
      <c r="C52" s="40" t="s">
        <v>10</v>
      </c>
      <c r="D52" s="40" t="s">
        <v>57</v>
      </c>
      <c r="E52" s="165" t="s">
        <v>58</v>
      </c>
      <c r="F52" s="165"/>
      <c r="G52" s="40" t="s">
        <v>123</v>
      </c>
      <c r="H52" s="40" t="s">
        <v>33</v>
      </c>
      <c r="I52" s="40" t="s">
        <v>33</v>
      </c>
      <c r="J52" s="40" t="s">
        <v>32</v>
      </c>
      <c r="K52" s="40" t="s">
        <v>32</v>
      </c>
      <c r="L52" s="17"/>
      <c r="M52" s="1"/>
      <c r="N52" s="1"/>
      <c r="O52" s="1"/>
      <c r="P52" s="1"/>
      <c r="Q52" s="1"/>
      <c r="R52" s="1"/>
      <c r="S52" s="1"/>
      <c r="U52" s="5"/>
    </row>
    <row r="53" spans="1:21">
      <c r="A53" s="148"/>
      <c r="B53" s="19" t="s">
        <v>77</v>
      </c>
      <c r="C53" s="18">
        <v>416</v>
      </c>
      <c r="D53" s="20" t="s">
        <v>138</v>
      </c>
      <c r="E53" s="164" t="s">
        <v>138</v>
      </c>
      <c r="F53" s="164"/>
      <c r="G53" s="108" t="s">
        <v>124</v>
      </c>
      <c r="H53" s="92"/>
      <c r="I53" s="118"/>
      <c r="J53" s="92"/>
      <c r="K53" s="102"/>
      <c r="L53" s="17"/>
      <c r="M53" s="1"/>
      <c r="N53" s="1"/>
      <c r="O53" s="1"/>
      <c r="P53" s="1"/>
      <c r="Q53" s="1"/>
      <c r="R53" s="1"/>
      <c r="S53" s="1"/>
      <c r="U53" s="5"/>
    </row>
    <row r="54" spans="1:21">
      <c r="A54" s="148"/>
      <c r="B54" s="22">
        <v>15</v>
      </c>
      <c r="C54" s="18">
        <v>417</v>
      </c>
      <c r="D54" s="20" t="s">
        <v>98</v>
      </c>
      <c r="E54" s="159" t="s">
        <v>66</v>
      </c>
      <c r="F54" s="159"/>
      <c r="G54" s="116">
        <v>621</v>
      </c>
      <c r="H54" s="83"/>
      <c r="I54" s="84"/>
      <c r="J54" s="83"/>
      <c r="K54" s="85"/>
      <c r="L54" s="17"/>
      <c r="M54" s="1"/>
      <c r="N54" s="1"/>
      <c r="O54" s="1"/>
      <c r="P54" s="1"/>
      <c r="Q54" s="1"/>
      <c r="R54" s="1"/>
      <c r="S54" s="1"/>
      <c r="U54" s="5"/>
    </row>
    <row r="55" spans="1:21">
      <c r="A55" s="148"/>
      <c r="B55" s="22">
        <v>23</v>
      </c>
      <c r="C55" s="18">
        <v>418</v>
      </c>
      <c r="D55" s="20" t="s">
        <v>157</v>
      </c>
      <c r="E55" s="159" t="s">
        <v>156</v>
      </c>
      <c r="F55" s="159"/>
      <c r="G55" s="108" t="s">
        <v>124</v>
      </c>
      <c r="H55" s="83"/>
      <c r="I55" s="103"/>
      <c r="J55" s="83"/>
      <c r="K55" s="85"/>
      <c r="L55" s="17"/>
      <c r="M55" s="1"/>
      <c r="N55" s="1"/>
      <c r="O55" s="1"/>
      <c r="P55" s="1"/>
      <c r="Q55" s="1"/>
      <c r="R55" s="1"/>
      <c r="S55" s="1"/>
      <c r="T55"/>
      <c r="U55"/>
    </row>
    <row r="56" spans="1:21">
      <c r="A56" s="148"/>
      <c r="B56" s="22">
        <v>31</v>
      </c>
      <c r="C56" s="18">
        <v>419</v>
      </c>
      <c r="D56" s="20" t="s">
        <v>98</v>
      </c>
      <c r="E56" s="159" t="s">
        <v>66</v>
      </c>
      <c r="F56" s="159"/>
      <c r="G56" s="116">
        <v>621</v>
      </c>
      <c r="H56" s="95"/>
      <c r="I56" s="104"/>
      <c r="J56" s="95"/>
      <c r="K56" s="105"/>
      <c r="L56" s="17"/>
      <c r="M56" s="1"/>
      <c r="N56" s="1"/>
      <c r="O56" s="1"/>
      <c r="P56" s="1"/>
      <c r="Q56" s="1"/>
      <c r="R56" s="1"/>
      <c r="S56" s="1"/>
      <c r="T56"/>
      <c r="U56"/>
    </row>
    <row r="57" spans="1:21" ht="13.5" thickBot="1">
      <c r="A57" s="148"/>
      <c r="B57" s="22">
        <v>31</v>
      </c>
      <c r="C57" s="17"/>
      <c r="D57" s="20" t="s">
        <v>42</v>
      </c>
      <c r="E57" s="17"/>
      <c r="F57" s="148"/>
      <c r="G57" s="119"/>
      <c r="H57" s="97"/>
      <c r="I57" s="100"/>
      <c r="J57" s="97"/>
      <c r="K57" s="107"/>
      <c r="L57" s="17"/>
      <c r="M57" s="1"/>
      <c r="N57" s="1"/>
      <c r="O57" s="1"/>
      <c r="P57" s="1"/>
      <c r="Q57" s="1"/>
      <c r="R57" s="1"/>
      <c r="S57" s="1"/>
      <c r="T57"/>
      <c r="U57"/>
    </row>
    <row r="58" spans="1:21" ht="13.5" thickTop="1">
      <c r="A58" s="148"/>
      <c r="B58" s="17"/>
      <c r="C58" s="17"/>
      <c r="D58" s="17"/>
      <c r="E58" s="17"/>
      <c r="F58" s="17"/>
      <c r="G58" s="17"/>
      <c r="H58" s="34" t="str">
        <f>IF(H57="","",IF(H57=108924,"Correct!","Try again!"))</f>
        <v/>
      </c>
      <c r="I58" s="34" t="str">
        <f>IF(I57="","",IF(I57=1476,"Correct!","Try again!"))</f>
        <v/>
      </c>
      <c r="J58" s="34" t="str">
        <f>IF(J57="","",IF(J57=36600,"Correct!","Try again!"))</f>
        <v/>
      </c>
      <c r="K58" s="34" t="str">
        <f>IF(K57="","",IF(K57=73800,"Correct!","Try again!"))</f>
        <v/>
      </c>
      <c r="L58" s="17"/>
      <c r="M58" s="1"/>
      <c r="N58" s="1"/>
      <c r="O58" s="1"/>
      <c r="P58" s="1"/>
      <c r="Q58" s="1"/>
      <c r="R58" s="1"/>
      <c r="S58" s="1"/>
      <c r="T58"/>
      <c r="U58"/>
    </row>
    <row r="59" spans="1:21"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/>
      <c r="U59"/>
    </row>
    <row r="60" spans="1:21">
      <c r="A60" s="148"/>
      <c r="B60" s="161" t="s">
        <v>137</v>
      </c>
      <c r="C60" s="161"/>
      <c r="D60" s="161"/>
      <c r="E60" s="161"/>
      <c r="F60" s="161"/>
      <c r="G60" s="161"/>
      <c r="H60" s="161"/>
      <c r="I60" s="17"/>
      <c r="J60" s="1"/>
      <c r="K60" s="1"/>
      <c r="L60" s="1"/>
      <c r="M60" s="1"/>
      <c r="N60" s="1"/>
      <c r="O60" s="1"/>
      <c r="P60" s="1"/>
      <c r="Q60" s="1"/>
      <c r="R60" s="1"/>
      <c r="S60" s="1"/>
      <c r="T60"/>
      <c r="U60"/>
    </row>
    <row r="61" spans="1:21">
      <c r="A61" s="148"/>
      <c r="B61" s="161" t="s">
        <v>2</v>
      </c>
      <c r="C61" s="161"/>
      <c r="D61" s="161"/>
      <c r="E61" s="161"/>
      <c r="F61" s="161"/>
      <c r="G61" s="161"/>
      <c r="H61" s="161"/>
      <c r="I61" s="17"/>
      <c r="J61" s="1"/>
      <c r="K61" s="1"/>
      <c r="L61" s="1"/>
      <c r="M61" s="1"/>
      <c r="N61" s="1"/>
      <c r="O61" s="1"/>
      <c r="P61" s="1"/>
      <c r="Q61" s="1"/>
      <c r="R61" s="1"/>
      <c r="S61" s="1"/>
      <c r="T61"/>
      <c r="U61"/>
    </row>
    <row r="62" spans="1:21">
      <c r="A62" s="148"/>
      <c r="B62" s="17"/>
      <c r="C62" s="120"/>
      <c r="D62" s="120"/>
      <c r="E62" s="120"/>
      <c r="F62" s="120"/>
      <c r="G62" s="120"/>
      <c r="H62" s="17"/>
      <c r="I62" s="17"/>
      <c r="J62" s="1"/>
      <c r="K62" s="1"/>
      <c r="L62" s="1"/>
      <c r="M62" s="1"/>
      <c r="N62" s="1"/>
      <c r="O62" s="1"/>
      <c r="P62" s="1"/>
      <c r="Q62" s="1"/>
      <c r="R62" s="1"/>
      <c r="S62" s="1"/>
      <c r="T62"/>
      <c r="U62"/>
    </row>
    <row r="63" spans="1:21">
      <c r="A63" s="148"/>
      <c r="B63" s="37"/>
      <c r="C63" s="37"/>
      <c r="D63" s="37"/>
      <c r="E63" s="37"/>
      <c r="F63" s="38"/>
      <c r="G63" s="65"/>
      <c r="H63" s="65"/>
      <c r="I63" s="17"/>
      <c r="J63" s="1"/>
      <c r="K63" s="1"/>
      <c r="L63" s="1"/>
      <c r="M63" s="1"/>
      <c r="N63" s="1"/>
      <c r="O63" s="1"/>
      <c r="P63" s="1"/>
      <c r="Q63" s="1"/>
      <c r="R63" s="1"/>
      <c r="S63" s="1"/>
      <c r="T63"/>
      <c r="U63"/>
    </row>
    <row r="64" spans="1:21">
      <c r="A64" s="148"/>
      <c r="B64" s="40" t="s">
        <v>6</v>
      </c>
      <c r="C64" s="48" t="s">
        <v>7</v>
      </c>
      <c r="D64" s="48"/>
      <c r="E64" s="121"/>
      <c r="F64" s="40" t="s">
        <v>123</v>
      </c>
      <c r="G64" s="122" t="s">
        <v>32</v>
      </c>
      <c r="H64" s="123" t="s">
        <v>33</v>
      </c>
      <c r="I64" s="17"/>
      <c r="J64" s="1"/>
      <c r="K64" s="1"/>
      <c r="L64" s="1"/>
      <c r="M64" s="1"/>
      <c r="N64" s="1"/>
      <c r="O64" s="1"/>
      <c r="P64" s="1"/>
      <c r="Q64" s="1"/>
      <c r="R64" s="1"/>
      <c r="S64" s="1"/>
      <c r="T64"/>
      <c r="U64"/>
    </row>
    <row r="65" spans="1:21">
      <c r="A65" s="148"/>
      <c r="B65" s="19" t="s">
        <v>82</v>
      </c>
      <c r="C65" s="167" t="s">
        <v>161</v>
      </c>
      <c r="D65" s="167"/>
      <c r="E65" s="167"/>
      <c r="F65" s="116" t="s">
        <v>126</v>
      </c>
      <c r="G65" s="92"/>
      <c r="H65" s="28"/>
      <c r="I65" s="17"/>
      <c r="J65" s="1"/>
      <c r="K65" s="1"/>
      <c r="L65" s="1"/>
      <c r="M65" s="1"/>
      <c r="N65" s="1"/>
      <c r="O65" s="1"/>
      <c r="P65" s="1"/>
      <c r="Q65" s="1"/>
      <c r="R65" s="1"/>
      <c r="S65" s="1"/>
      <c r="T65"/>
      <c r="U65"/>
    </row>
    <row r="66" spans="1:21">
      <c r="A66" s="148"/>
      <c r="B66" s="17"/>
      <c r="C66" s="166" t="s">
        <v>136</v>
      </c>
      <c r="D66" s="166"/>
      <c r="E66" s="166"/>
      <c r="F66" s="116">
        <v>506</v>
      </c>
      <c r="G66" s="28"/>
      <c r="H66" s="92"/>
      <c r="I66" s="124" t="str">
        <f>IF(H66="","",IF(H66=2425,"«- Correct!","«- Try again!"))</f>
        <v/>
      </c>
      <c r="J66" s="1"/>
      <c r="K66" s="1"/>
      <c r="L66" s="1"/>
      <c r="M66" s="1"/>
      <c r="N66" s="1"/>
      <c r="O66" s="1"/>
      <c r="P66" s="1"/>
      <c r="Q66" s="1"/>
      <c r="R66" s="1"/>
      <c r="S66" s="1"/>
      <c r="T66"/>
      <c r="U66"/>
    </row>
    <row r="67" spans="1:21">
      <c r="A67" s="148"/>
      <c r="B67" s="17"/>
      <c r="C67" s="168" t="s">
        <v>122</v>
      </c>
      <c r="D67" s="168"/>
      <c r="E67" s="168"/>
      <c r="F67" s="168"/>
      <c r="G67" s="28"/>
      <c r="H67" s="28"/>
      <c r="I67" s="17"/>
      <c r="J67" s="1"/>
      <c r="K67" s="1"/>
      <c r="L67" s="1"/>
      <c r="M67" s="1"/>
      <c r="N67" s="1"/>
      <c r="O67" s="1"/>
      <c r="P67" s="1"/>
      <c r="Q67" s="1"/>
      <c r="R67" s="1"/>
      <c r="S67" s="1"/>
      <c r="T67"/>
      <c r="U67"/>
    </row>
    <row r="68" spans="1:21">
      <c r="A68" s="148"/>
      <c r="B68" s="17"/>
      <c r="C68" s="160"/>
      <c r="D68" s="160"/>
      <c r="E68" s="160"/>
      <c r="F68" s="116"/>
      <c r="G68" s="28"/>
      <c r="H68" s="28"/>
      <c r="I68" s="17"/>
      <c r="J68" s="1"/>
      <c r="K68" s="1"/>
      <c r="L68" s="1"/>
      <c r="M68" s="1"/>
      <c r="N68" s="1"/>
      <c r="O68" s="1"/>
      <c r="P68" s="1"/>
      <c r="Q68" s="1"/>
      <c r="R68" s="1"/>
      <c r="S68" s="1"/>
      <c r="T68"/>
      <c r="U68"/>
    </row>
    <row r="69" spans="1:21">
      <c r="A69" s="148"/>
      <c r="B69" s="22">
        <v>19</v>
      </c>
      <c r="C69" s="159" t="s">
        <v>155</v>
      </c>
      <c r="D69" s="159"/>
      <c r="E69" s="159"/>
      <c r="F69" s="116" t="s">
        <v>126</v>
      </c>
      <c r="G69" s="92"/>
      <c r="H69" s="28"/>
      <c r="I69" s="17"/>
      <c r="J69" s="1"/>
      <c r="K69" s="1"/>
      <c r="L69" s="1"/>
      <c r="M69" s="1"/>
      <c r="N69" s="1"/>
      <c r="O69" s="1"/>
      <c r="P69" s="1"/>
      <c r="Q69" s="1"/>
      <c r="R69" s="1"/>
      <c r="S69" s="1"/>
      <c r="T69"/>
      <c r="U69"/>
    </row>
    <row r="70" spans="1:21">
      <c r="A70" s="148"/>
      <c r="B70" s="17"/>
      <c r="C70" s="159" t="s">
        <v>88</v>
      </c>
      <c r="D70" s="159"/>
      <c r="E70" s="159"/>
      <c r="F70" s="116">
        <v>163</v>
      </c>
      <c r="G70" s="28"/>
      <c r="H70" s="92"/>
      <c r="I70" s="124" t="str">
        <f>IF(H70="","",IF(H70=630,"«- Correct!","«- Try again!"))</f>
        <v/>
      </c>
      <c r="J70" s="1"/>
      <c r="K70" s="1"/>
      <c r="L70" s="1"/>
      <c r="M70" s="1"/>
      <c r="N70" s="1"/>
      <c r="O70" s="1"/>
      <c r="P70" s="1"/>
      <c r="Q70" s="1"/>
      <c r="R70" s="1"/>
      <c r="S70" s="1"/>
      <c r="T70"/>
      <c r="U70"/>
    </row>
    <row r="71" spans="1:21">
      <c r="A71" s="148"/>
      <c r="B71" s="17"/>
      <c r="C71" s="168" t="s">
        <v>122</v>
      </c>
      <c r="D71" s="168"/>
      <c r="E71" s="168"/>
      <c r="F71" s="168"/>
      <c r="G71" s="28"/>
      <c r="H71" s="28"/>
      <c r="I71" s="17"/>
      <c r="J71" s="1"/>
      <c r="K71" s="1"/>
      <c r="L71" s="1"/>
      <c r="M71" s="1"/>
      <c r="N71" s="1"/>
      <c r="O71" s="1"/>
      <c r="P71" s="1"/>
      <c r="Q71" s="1"/>
      <c r="R71" s="1"/>
      <c r="S71" s="1"/>
      <c r="T71"/>
      <c r="U71"/>
    </row>
    <row r="72" spans="1:21">
      <c r="A72" s="148"/>
      <c r="B72" s="17"/>
      <c r="C72" s="17"/>
      <c r="D72" s="17"/>
      <c r="E72" s="17"/>
      <c r="F72" s="125"/>
      <c r="G72" s="125"/>
      <c r="H72" s="17"/>
      <c r="I72" s="17"/>
      <c r="J72" s="1"/>
      <c r="K72" s="1"/>
      <c r="L72" s="1"/>
      <c r="M72" s="1"/>
      <c r="N72" s="1"/>
      <c r="O72" s="1"/>
      <c r="P72" s="1"/>
      <c r="Q72" s="1"/>
      <c r="R72" s="1"/>
      <c r="S72" s="1"/>
      <c r="T72"/>
      <c r="U72"/>
    </row>
    <row r="73" spans="1:21">
      <c r="B73" s="1"/>
      <c r="C73" s="1"/>
      <c r="D73" s="1"/>
      <c r="E73" s="1"/>
      <c r="F73" s="126"/>
      <c r="G73" s="126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/>
      <c r="U73"/>
    </row>
    <row r="74" spans="1:21">
      <c r="A74" s="148"/>
      <c r="B74" s="161" t="s">
        <v>137</v>
      </c>
      <c r="C74" s="161"/>
      <c r="D74" s="161"/>
      <c r="E74" s="161"/>
      <c r="F74" s="161"/>
      <c r="G74" s="161"/>
      <c r="H74" s="161"/>
      <c r="I74" s="17"/>
      <c r="J74" s="1"/>
      <c r="K74" s="1"/>
      <c r="L74" s="1"/>
      <c r="M74" s="1"/>
      <c r="N74" s="1"/>
      <c r="O74" s="1"/>
      <c r="P74" s="1"/>
      <c r="Q74" s="1"/>
      <c r="R74" s="1"/>
      <c r="S74" s="1"/>
      <c r="T74"/>
      <c r="U74"/>
    </row>
    <row r="75" spans="1:21">
      <c r="A75" s="148"/>
      <c r="B75" s="161" t="s">
        <v>22</v>
      </c>
      <c r="C75" s="161"/>
      <c r="D75" s="161"/>
      <c r="E75" s="161"/>
      <c r="F75" s="161"/>
      <c r="G75" s="161"/>
      <c r="H75" s="161"/>
      <c r="I75" s="17"/>
      <c r="J75" s="1"/>
      <c r="K75" s="1"/>
      <c r="L75" s="1"/>
      <c r="M75" s="1"/>
      <c r="N75" s="1"/>
      <c r="O75" s="1"/>
      <c r="P75" s="1"/>
      <c r="Q75" s="1"/>
      <c r="R75" s="1"/>
      <c r="S75" s="1"/>
      <c r="T75"/>
      <c r="U75"/>
    </row>
    <row r="76" spans="1:21">
      <c r="A76" s="148"/>
      <c r="B76" s="17"/>
      <c r="C76" s="17"/>
      <c r="D76" s="17"/>
      <c r="E76" s="17"/>
      <c r="F76" s="17"/>
      <c r="G76" s="17"/>
      <c r="H76" s="17"/>
      <c r="I76" s="17"/>
      <c r="J76" s="1"/>
      <c r="K76" s="1"/>
      <c r="L76" s="1"/>
      <c r="M76" s="1"/>
      <c r="N76" s="1"/>
      <c r="O76" s="1"/>
      <c r="P76" s="1"/>
      <c r="Q76" s="1"/>
      <c r="R76" s="1"/>
      <c r="S76" s="1"/>
      <c r="T76"/>
      <c r="U76"/>
    </row>
    <row r="77" spans="1:21">
      <c r="A77" s="148"/>
      <c r="B77" s="158" t="s">
        <v>28</v>
      </c>
      <c r="C77" s="158"/>
      <c r="D77" s="158"/>
      <c r="E77" s="17"/>
      <c r="F77" s="17"/>
      <c r="G77" s="63" t="s">
        <v>29</v>
      </c>
      <c r="H77" s="64">
        <v>101</v>
      </c>
      <c r="I77" s="17"/>
      <c r="J77" s="1"/>
      <c r="K77" s="1"/>
      <c r="L77" s="1"/>
      <c r="M77" s="1"/>
      <c r="N77" s="1"/>
      <c r="O77" s="1"/>
      <c r="P77" s="1"/>
      <c r="Q77" s="1"/>
      <c r="R77" s="1"/>
      <c r="S77" s="1"/>
      <c r="T77"/>
      <c r="U77"/>
    </row>
    <row r="78" spans="1:21">
      <c r="A78" s="148"/>
      <c r="B78" s="37"/>
      <c r="C78" s="37"/>
      <c r="D78" s="37"/>
      <c r="E78" s="38"/>
      <c r="F78" s="37"/>
      <c r="G78" s="37"/>
      <c r="H78" s="37"/>
      <c r="I78" s="17"/>
      <c r="J78" s="1"/>
      <c r="K78" s="1"/>
      <c r="L78" s="1"/>
      <c r="M78" s="1"/>
      <c r="N78" s="1"/>
      <c r="O78" s="1"/>
      <c r="P78" s="1"/>
      <c r="Q78" s="1"/>
      <c r="R78" s="1"/>
      <c r="S78" s="1"/>
      <c r="T78"/>
      <c r="U78"/>
    </row>
    <row r="79" spans="1:21">
      <c r="A79" s="148"/>
      <c r="B79" s="40" t="s">
        <v>6</v>
      </c>
      <c r="C79" s="40" t="s">
        <v>36</v>
      </c>
      <c r="D79" s="40"/>
      <c r="E79" s="40" t="s">
        <v>123</v>
      </c>
      <c r="F79" s="40" t="s">
        <v>32</v>
      </c>
      <c r="G79" s="40" t="s">
        <v>33</v>
      </c>
      <c r="H79" s="66" t="s">
        <v>37</v>
      </c>
      <c r="I79" s="17"/>
      <c r="J79" s="1"/>
      <c r="K79" s="1"/>
      <c r="L79" s="1"/>
      <c r="M79" s="1"/>
      <c r="N79" s="1"/>
      <c r="O79" s="1"/>
      <c r="P79" s="1"/>
      <c r="Q79" s="1"/>
      <c r="R79" s="1"/>
      <c r="S79" s="1"/>
      <c r="T79"/>
      <c r="U79"/>
    </row>
    <row r="80" spans="1:21">
      <c r="A80" s="148"/>
      <c r="B80" s="19" t="s">
        <v>93</v>
      </c>
      <c r="C80" s="17"/>
      <c r="D80" s="17"/>
      <c r="E80" s="18" t="s">
        <v>115</v>
      </c>
      <c r="F80" s="127"/>
      <c r="G80" s="128"/>
      <c r="H80" s="127"/>
      <c r="I80" s="17"/>
      <c r="J80" s="1"/>
      <c r="K80" s="1"/>
      <c r="L80" s="1"/>
      <c r="M80" s="1"/>
      <c r="N80" s="1"/>
      <c r="O80" s="1"/>
      <c r="P80" s="1"/>
      <c r="Q80" s="1"/>
      <c r="R80" s="1"/>
      <c r="S80" s="1"/>
      <c r="T80"/>
      <c r="U80"/>
    </row>
    <row r="81" spans="1:21">
      <c r="A81" s="148"/>
      <c r="B81" s="22">
        <v>31</v>
      </c>
      <c r="C81" s="17"/>
      <c r="D81" s="17"/>
      <c r="E81" s="18" t="s">
        <v>127</v>
      </c>
      <c r="F81" s="92"/>
      <c r="G81" s="99"/>
      <c r="H81" s="92"/>
      <c r="I81" s="124" t="str">
        <f>IF(H81="","",IF(H81=69884,"«- Correct!","«- Try again!"))</f>
        <v/>
      </c>
      <c r="J81" s="1"/>
      <c r="K81" s="1"/>
      <c r="L81" s="1"/>
      <c r="M81" s="1"/>
      <c r="N81" s="1"/>
      <c r="O81" s="1"/>
      <c r="P81" s="1"/>
      <c r="Q81" s="1"/>
      <c r="R81" s="1"/>
      <c r="S81" s="1"/>
      <c r="T81"/>
      <c r="U81"/>
    </row>
    <row r="82" spans="1:21">
      <c r="A82" s="148"/>
      <c r="B82" s="17"/>
      <c r="C82" s="28"/>
      <c r="D82" s="28"/>
      <c r="E82" s="31"/>
      <c r="F82" s="28"/>
      <c r="G82" s="28"/>
      <c r="H82" s="28" t="str">
        <f>IF((F82-G82)=0," ",(F82-G82)+H81)</f>
        <v xml:space="preserve"> </v>
      </c>
      <c r="I82" s="17"/>
      <c r="J82" s="1"/>
      <c r="K82" s="1"/>
      <c r="L82" s="1"/>
      <c r="M82" s="1"/>
      <c r="N82" s="1"/>
      <c r="O82" s="1"/>
      <c r="P82" s="1"/>
      <c r="Q82" s="1"/>
      <c r="R82" s="1"/>
      <c r="S82" s="1"/>
      <c r="T82"/>
      <c r="U82"/>
    </row>
    <row r="83" spans="1:21">
      <c r="A83" s="148"/>
      <c r="B83" s="158" t="s">
        <v>44</v>
      </c>
      <c r="C83" s="158"/>
      <c r="D83" s="158"/>
      <c r="E83" s="31"/>
      <c r="F83" s="28"/>
      <c r="G83" s="63" t="s">
        <v>29</v>
      </c>
      <c r="H83" s="65">
        <v>106</v>
      </c>
      <c r="I83" s="17"/>
      <c r="J83" s="1"/>
      <c r="K83" s="1"/>
      <c r="L83" s="1"/>
      <c r="M83" s="1"/>
      <c r="N83" s="1"/>
      <c r="O83" s="1"/>
      <c r="P83" s="1"/>
      <c r="Q83" s="1"/>
      <c r="R83" s="1"/>
      <c r="S83" s="1"/>
      <c r="T83"/>
      <c r="U83"/>
    </row>
    <row r="84" spans="1:21">
      <c r="A84" s="148"/>
      <c r="B84" s="37"/>
      <c r="C84" s="65"/>
      <c r="D84" s="65"/>
      <c r="E84" s="38"/>
      <c r="F84" s="65"/>
      <c r="G84" s="65"/>
      <c r="H84" s="65"/>
      <c r="I84" s="17"/>
      <c r="J84" s="1"/>
      <c r="K84" s="1"/>
      <c r="L84" s="1"/>
      <c r="M84" s="1"/>
      <c r="N84" s="1"/>
      <c r="O84" s="1"/>
      <c r="P84" s="1"/>
      <c r="Q84" s="1"/>
      <c r="R84" s="1"/>
      <c r="S84" s="1"/>
      <c r="T84"/>
      <c r="U84"/>
    </row>
    <row r="85" spans="1:21">
      <c r="A85" s="148"/>
      <c r="B85" s="40" t="s">
        <v>6</v>
      </c>
      <c r="C85" s="48" t="s">
        <v>36</v>
      </c>
      <c r="D85" s="48"/>
      <c r="E85" s="40" t="s">
        <v>123</v>
      </c>
      <c r="F85" s="48" t="s">
        <v>32</v>
      </c>
      <c r="G85" s="48" t="s">
        <v>33</v>
      </c>
      <c r="H85" s="66" t="s">
        <v>37</v>
      </c>
      <c r="I85" s="17"/>
      <c r="J85" s="1"/>
      <c r="K85" s="1"/>
      <c r="L85" s="1"/>
      <c r="M85" s="1"/>
      <c r="N85" s="1"/>
      <c r="O85" s="1"/>
      <c r="P85" s="1"/>
      <c r="Q85" s="1"/>
      <c r="R85" s="1"/>
      <c r="S85" s="1"/>
      <c r="T85"/>
      <c r="U85"/>
    </row>
    <row r="86" spans="1:21">
      <c r="A86" s="148"/>
      <c r="B86" s="19" t="s">
        <v>93</v>
      </c>
      <c r="C86" s="17"/>
      <c r="D86" s="17"/>
      <c r="E86" s="18" t="s">
        <v>116</v>
      </c>
      <c r="F86" s="127"/>
      <c r="G86" s="128"/>
      <c r="H86" s="127"/>
      <c r="I86" s="17"/>
      <c r="J86" s="1"/>
      <c r="K86" s="1"/>
      <c r="L86" s="1"/>
      <c r="M86" s="1"/>
      <c r="N86" s="1"/>
      <c r="O86" s="1"/>
      <c r="P86" s="1"/>
      <c r="Q86" s="1"/>
      <c r="R86" s="1"/>
      <c r="S86" s="1"/>
      <c r="T86"/>
      <c r="U86"/>
    </row>
    <row r="87" spans="1:21">
      <c r="A87" s="148"/>
      <c r="B87" s="22">
        <v>31</v>
      </c>
      <c r="C87" s="28"/>
      <c r="D87" s="28"/>
      <c r="E87" s="18" t="s">
        <v>115</v>
      </c>
      <c r="F87" s="92"/>
      <c r="G87" s="99"/>
      <c r="H87" s="92"/>
      <c r="I87" s="124" t="str">
        <f>IF(H87="","",IF(H87=19225,"«- Correct!","«- Try again!"))</f>
        <v/>
      </c>
      <c r="J87" s="1"/>
      <c r="K87" s="1"/>
      <c r="L87" s="1"/>
      <c r="M87" s="1"/>
      <c r="N87" s="1"/>
      <c r="O87" s="1"/>
      <c r="P87" s="1"/>
      <c r="Q87" s="1"/>
      <c r="R87" s="1"/>
      <c r="S87" s="1"/>
      <c r="T87"/>
      <c r="U87"/>
    </row>
    <row r="88" spans="1:21">
      <c r="A88" s="148"/>
      <c r="B88" s="22"/>
      <c r="C88" s="28"/>
      <c r="D88" s="28"/>
      <c r="E88" s="18"/>
      <c r="F88" s="28"/>
      <c r="G88" s="28"/>
      <c r="H88" s="28"/>
      <c r="I88" s="17"/>
      <c r="J88" s="1"/>
      <c r="K88" s="1"/>
      <c r="L88" s="1"/>
      <c r="M88" s="1"/>
      <c r="N88" s="1"/>
      <c r="O88" s="1"/>
      <c r="P88" s="1"/>
      <c r="Q88" s="1"/>
      <c r="R88" s="1"/>
      <c r="S88" s="1"/>
      <c r="T88"/>
      <c r="U88"/>
    </row>
    <row r="89" spans="1:21">
      <c r="A89" s="148"/>
      <c r="B89" s="158" t="s">
        <v>67</v>
      </c>
      <c r="C89" s="158"/>
      <c r="D89" s="158"/>
      <c r="E89" s="31"/>
      <c r="F89" s="28"/>
      <c r="G89" s="63" t="s">
        <v>29</v>
      </c>
      <c r="H89" s="65">
        <v>119</v>
      </c>
      <c r="I89" s="17"/>
      <c r="J89" s="1"/>
      <c r="K89" s="1"/>
      <c r="L89" s="1"/>
      <c r="M89" s="1"/>
      <c r="N89" s="1"/>
      <c r="O89" s="1"/>
      <c r="P89" s="1"/>
      <c r="Q89" s="1"/>
      <c r="R89" s="1"/>
      <c r="S89" s="1"/>
      <c r="T89"/>
      <c r="U89"/>
    </row>
    <row r="90" spans="1:21">
      <c r="A90" s="148"/>
      <c r="B90" s="37"/>
      <c r="C90" s="65"/>
      <c r="D90" s="65"/>
      <c r="E90" s="38"/>
      <c r="F90" s="65"/>
      <c r="G90" s="65"/>
      <c r="H90" s="65"/>
      <c r="I90" s="17"/>
      <c r="J90" s="1"/>
      <c r="K90" s="1"/>
      <c r="L90" s="1"/>
      <c r="M90" s="1"/>
      <c r="N90" s="1"/>
      <c r="O90" s="1"/>
      <c r="P90" s="1"/>
      <c r="Q90" s="1"/>
      <c r="R90" s="1"/>
      <c r="S90" s="1"/>
      <c r="T90"/>
      <c r="U90"/>
    </row>
    <row r="91" spans="1:21">
      <c r="A91" s="148"/>
      <c r="B91" s="40" t="s">
        <v>6</v>
      </c>
      <c r="C91" s="48" t="s">
        <v>36</v>
      </c>
      <c r="D91" s="48"/>
      <c r="E91" s="40" t="s">
        <v>123</v>
      </c>
      <c r="F91" s="48" t="s">
        <v>32</v>
      </c>
      <c r="G91" s="48" t="s">
        <v>33</v>
      </c>
      <c r="H91" s="66" t="s">
        <v>37</v>
      </c>
      <c r="I91" s="17"/>
      <c r="J91" s="1"/>
      <c r="K91" s="1"/>
      <c r="L91" s="1"/>
      <c r="M91" s="1"/>
      <c r="N91" s="1"/>
      <c r="O91" s="1"/>
      <c r="P91" s="1"/>
      <c r="Q91" s="1"/>
      <c r="R91" s="1"/>
      <c r="S91" s="1"/>
      <c r="T91"/>
      <c r="U91"/>
    </row>
    <row r="92" spans="1:21">
      <c r="A92" s="148"/>
      <c r="B92" s="19" t="s">
        <v>71</v>
      </c>
      <c r="C92" s="17"/>
      <c r="D92" s="17"/>
      <c r="E92" s="18"/>
      <c r="F92" s="129"/>
      <c r="G92" s="101"/>
      <c r="H92" s="92"/>
      <c r="I92" s="124" t="str">
        <f>IF(H92="","",IF(H92=10000,"«- Correct!","«- Try again!"))</f>
        <v/>
      </c>
      <c r="J92" s="1"/>
      <c r="K92" s="1"/>
      <c r="L92" s="1"/>
      <c r="M92" s="1"/>
      <c r="N92" s="1"/>
      <c r="O92" s="1"/>
      <c r="P92" s="1"/>
      <c r="Q92" s="1"/>
      <c r="R92" s="1"/>
      <c r="S92" s="1"/>
      <c r="T92"/>
      <c r="U92"/>
    </row>
    <row r="93" spans="1:21">
      <c r="A93" s="148"/>
      <c r="B93" s="19"/>
      <c r="C93" s="17"/>
      <c r="D93" s="17"/>
      <c r="E93" s="18"/>
      <c r="F93" s="28"/>
      <c r="G93" s="28"/>
      <c r="H93" s="28"/>
      <c r="I93" s="17"/>
      <c r="J93" s="1"/>
      <c r="K93" s="1"/>
      <c r="L93" s="1"/>
      <c r="M93" s="1"/>
      <c r="N93" s="1"/>
      <c r="O93" s="1"/>
      <c r="P93" s="1"/>
      <c r="Q93" s="1"/>
      <c r="R93" s="1"/>
      <c r="S93" s="1"/>
      <c r="T93"/>
      <c r="U93"/>
    </row>
    <row r="94" spans="1:21">
      <c r="A94" s="148"/>
      <c r="B94" s="158" t="s">
        <v>43</v>
      </c>
      <c r="C94" s="158"/>
      <c r="D94" s="158"/>
      <c r="E94" s="31"/>
      <c r="F94" s="28"/>
      <c r="G94" s="63" t="s">
        <v>29</v>
      </c>
      <c r="H94" s="65">
        <v>124</v>
      </c>
      <c r="I94" s="17"/>
      <c r="J94" s="1"/>
      <c r="K94" s="1"/>
      <c r="L94" s="1"/>
      <c r="M94" s="1"/>
      <c r="N94" s="1"/>
      <c r="O94" s="1"/>
      <c r="P94" s="1"/>
      <c r="Q94" s="1"/>
      <c r="R94" s="1"/>
      <c r="S94" s="1"/>
      <c r="T94"/>
      <c r="U94"/>
    </row>
    <row r="95" spans="1:21">
      <c r="A95" s="148"/>
      <c r="B95" s="37"/>
      <c r="C95" s="37"/>
      <c r="D95" s="37"/>
      <c r="E95" s="38"/>
      <c r="F95" s="65"/>
      <c r="G95" s="65"/>
      <c r="H95" s="131"/>
      <c r="I95" s="17"/>
      <c r="J95" s="1"/>
      <c r="K95" s="1"/>
      <c r="L95" s="1"/>
      <c r="M95" s="1"/>
      <c r="N95" s="1"/>
      <c r="O95" s="1"/>
      <c r="P95" s="1"/>
      <c r="Q95" s="1"/>
      <c r="R95" s="1"/>
      <c r="S95" s="1"/>
      <c r="T95"/>
      <c r="U95"/>
    </row>
    <row r="96" spans="1:21">
      <c r="A96" s="148"/>
      <c r="B96" s="40" t="s">
        <v>6</v>
      </c>
      <c r="C96" s="48" t="s">
        <v>36</v>
      </c>
      <c r="D96" s="48"/>
      <c r="E96" s="40" t="s">
        <v>123</v>
      </c>
      <c r="F96" s="48" t="s">
        <v>32</v>
      </c>
      <c r="G96" s="48" t="s">
        <v>33</v>
      </c>
      <c r="H96" s="66" t="s">
        <v>37</v>
      </c>
      <c r="I96" s="17"/>
      <c r="J96" s="1"/>
      <c r="K96" s="1"/>
      <c r="L96" s="1"/>
      <c r="M96" s="1"/>
      <c r="N96" s="1"/>
      <c r="O96" s="1"/>
      <c r="P96" s="1"/>
      <c r="Q96" s="1"/>
      <c r="R96" s="1"/>
      <c r="S96" s="1"/>
      <c r="T96"/>
      <c r="U96"/>
    </row>
    <row r="97" spans="1:21">
      <c r="A97" s="148"/>
      <c r="B97" s="19" t="s">
        <v>93</v>
      </c>
      <c r="C97" s="17"/>
      <c r="D97" s="17"/>
      <c r="E97" s="18" t="s">
        <v>129</v>
      </c>
      <c r="F97" s="92"/>
      <c r="G97" s="101"/>
      <c r="H97" s="92"/>
      <c r="I97" s="124" t="str">
        <f>IF(H97="","",IF(H97=1230,"«- Correct!","«- Try again!"))</f>
        <v/>
      </c>
      <c r="J97" s="1"/>
      <c r="K97" s="1"/>
      <c r="L97" s="1"/>
      <c r="M97" s="1"/>
      <c r="N97" s="1"/>
      <c r="O97" s="1"/>
      <c r="P97" s="1"/>
      <c r="Q97" s="1"/>
      <c r="R97" s="1"/>
      <c r="S97" s="1"/>
      <c r="T97"/>
      <c r="U97"/>
    </row>
    <row r="98" spans="1:21">
      <c r="A98" s="148"/>
      <c r="B98" s="17"/>
      <c r="C98" s="28"/>
      <c r="D98" s="28"/>
      <c r="E98" s="30"/>
      <c r="F98" s="28"/>
      <c r="G98" s="28"/>
      <c r="H98" s="28" t="str">
        <f>IF((F98-G98)=0," ",(F98-G98)+H97)</f>
        <v xml:space="preserve"> </v>
      </c>
      <c r="I98" s="17"/>
      <c r="J98" s="1"/>
      <c r="K98" s="1"/>
      <c r="L98" s="1"/>
      <c r="M98" s="1"/>
      <c r="N98" s="1"/>
      <c r="O98" s="1"/>
      <c r="P98" s="1"/>
      <c r="Q98" s="1"/>
      <c r="R98" s="1"/>
      <c r="S98" s="1"/>
      <c r="T98"/>
      <c r="U98"/>
    </row>
    <row r="99" spans="1:21">
      <c r="A99" s="148"/>
      <c r="B99" s="158" t="s">
        <v>59</v>
      </c>
      <c r="C99" s="158"/>
      <c r="D99" s="158"/>
      <c r="E99" s="31"/>
      <c r="F99" s="28"/>
      <c r="G99" s="63" t="s">
        <v>29</v>
      </c>
      <c r="H99" s="65">
        <v>125</v>
      </c>
      <c r="I99" s="17"/>
      <c r="J99" s="1"/>
      <c r="K99" s="1"/>
      <c r="L99" s="1"/>
      <c r="M99" s="1"/>
      <c r="N99" s="1"/>
      <c r="O99" s="1"/>
      <c r="P99" s="1"/>
      <c r="Q99" s="1"/>
      <c r="R99" s="1"/>
      <c r="S99" s="1"/>
      <c r="T99"/>
      <c r="U99"/>
    </row>
    <row r="100" spans="1:21">
      <c r="A100" s="148"/>
      <c r="B100" s="37"/>
      <c r="C100" s="37"/>
      <c r="D100" s="37"/>
      <c r="E100" s="38"/>
      <c r="F100" s="65"/>
      <c r="G100" s="65"/>
      <c r="H100" s="131"/>
      <c r="I100" s="17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/>
      <c r="U100"/>
    </row>
    <row r="101" spans="1:21">
      <c r="A101" s="148"/>
      <c r="B101" s="40" t="s">
        <v>6</v>
      </c>
      <c r="C101" s="48" t="s">
        <v>36</v>
      </c>
      <c r="D101" s="48"/>
      <c r="E101" s="40" t="s">
        <v>123</v>
      </c>
      <c r="F101" s="48" t="s">
        <v>32</v>
      </c>
      <c r="G101" s="48" t="s">
        <v>33</v>
      </c>
      <c r="H101" s="48" t="s">
        <v>37</v>
      </c>
      <c r="I101" s="17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/>
      <c r="U101"/>
    </row>
    <row r="102" spans="1:21">
      <c r="A102" s="148"/>
      <c r="B102" s="19" t="s">
        <v>80</v>
      </c>
      <c r="C102" s="17"/>
      <c r="D102" s="17"/>
      <c r="E102" s="18" t="s">
        <v>129</v>
      </c>
      <c r="F102" s="92"/>
      <c r="G102" s="101"/>
      <c r="H102" s="92"/>
      <c r="I102" s="124" t="str">
        <f>IF(H102="","",IF(H102=1770,"«- Correct!","«- Try again!"))</f>
        <v/>
      </c>
      <c r="J102" s="1"/>
      <c r="K102" s="1"/>
      <c r="L102" s="1"/>
      <c r="M102" s="1"/>
      <c r="N102" s="1"/>
      <c r="O102" s="1"/>
      <c r="P102" s="1"/>
      <c r="Q102" s="1"/>
      <c r="R102" s="1"/>
      <c r="S102" s="1"/>
      <c r="T102"/>
      <c r="U102"/>
    </row>
    <row r="103" spans="1:21">
      <c r="A103" s="148"/>
      <c r="B103" s="17"/>
      <c r="C103" s="28"/>
      <c r="D103" s="28"/>
      <c r="E103" s="30"/>
      <c r="F103" s="28"/>
      <c r="G103" s="28"/>
      <c r="H103" s="28"/>
      <c r="I103" s="17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/>
      <c r="U103"/>
    </row>
    <row r="104" spans="1:21">
      <c r="A104" s="148"/>
      <c r="B104" s="158" t="s">
        <v>100</v>
      </c>
      <c r="C104" s="158"/>
      <c r="D104" s="158"/>
      <c r="E104" s="31"/>
      <c r="F104" s="28"/>
      <c r="G104" s="63" t="s">
        <v>29</v>
      </c>
      <c r="H104" s="65">
        <v>163</v>
      </c>
      <c r="I104" s="17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/>
      <c r="U104"/>
    </row>
    <row r="105" spans="1:21">
      <c r="A105" s="148"/>
      <c r="B105" s="37"/>
      <c r="C105" s="37"/>
      <c r="D105" s="37"/>
      <c r="E105" s="38"/>
      <c r="F105" s="65"/>
      <c r="G105" s="65"/>
      <c r="H105" s="131"/>
      <c r="I105" s="17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/>
      <c r="U105"/>
    </row>
    <row r="106" spans="1:21">
      <c r="A106" s="148"/>
      <c r="B106" s="40" t="s">
        <v>6</v>
      </c>
      <c r="C106" s="48" t="s">
        <v>36</v>
      </c>
      <c r="D106" s="48"/>
      <c r="E106" s="40" t="s">
        <v>123</v>
      </c>
      <c r="F106" s="48" t="s">
        <v>32</v>
      </c>
      <c r="G106" s="48" t="s">
        <v>33</v>
      </c>
      <c r="H106" s="66" t="s">
        <v>37</v>
      </c>
      <c r="I106" s="17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/>
      <c r="U106"/>
    </row>
    <row r="107" spans="1:21">
      <c r="A107" s="148"/>
      <c r="B107" s="19" t="s">
        <v>76</v>
      </c>
      <c r="C107" s="17"/>
      <c r="D107" s="17"/>
      <c r="E107" s="18" t="s">
        <v>129</v>
      </c>
      <c r="F107" s="127"/>
      <c r="G107" s="128"/>
      <c r="H107" s="127"/>
      <c r="I107" s="17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/>
      <c r="U107"/>
    </row>
    <row r="108" spans="1:21">
      <c r="A108" s="148"/>
      <c r="B108" s="22">
        <v>19</v>
      </c>
      <c r="C108" s="28"/>
      <c r="D108" s="28"/>
      <c r="E108" s="30" t="s">
        <v>128</v>
      </c>
      <c r="F108" s="92"/>
      <c r="G108" s="99"/>
      <c r="H108" s="92"/>
      <c r="I108" s="124" t="str">
        <f>IF(H108="","",IF(H108=21220,"«- Correct!","«- Try again!"))</f>
        <v/>
      </c>
      <c r="J108" s="1"/>
      <c r="K108" s="1"/>
      <c r="L108" s="1"/>
      <c r="M108" s="1"/>
      <c r="N108" s="1"/>
      <c r="O108" s="1"/>
      <c r="P108" s="1"/>
      <c r="Q108" s="1"/>
      <c r="R108" s="1"/>
      <c r="S108" s="1"/>
      <c r="T108"/>
      <c r="U108"/>
    </row>
    <row r="109" spans="1:21">
      <c r="A109" s="148"/>
      <c r="B109" s="22"/>
      <c r="C109" s="28"/>
      <c r="D109" s="28"/>
      <c r="E109" s="30"/>
      <c r="F109" s="28"/>
      <c r="G109" s="28"/>
      <c r="H109" s="28"/>
      <c r="I109" s="17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/>
      <c r="U109"/>
    </row>
    <row r="110" spans="1:21">
      <c r="A110" s="148"/>
      <c r="B110" s="158" t="s">
        <v>62</v>
      </c>
      <c r="C110" s="158"/>
      <c r="D110" s="158"/>
      <c r="E110" s="31"/>
      <c r="F110" s="28"/>
      <c r="G110" s="63" t="s">
        <v>29</v>
      </c>
      <c r="H110" s="65">
        <v>201</v>
      </c>
      <c r="I110" s="17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/>
      <c r="U110"/>
    </row>
    <row r="111" spans="1:21">
      <c r="A111" s="148"/>
      <c r="B111" s="37"/>
      <c r="C111" s="37"/>
      <c r="D111" s="37"/>
      <c r="E111" s="38"/>
      <c r="F111" s="65"/>
      <c r="G111" s="65"/>
      <c r="H111" s="131"/>
      <c r="I111" s="17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/>
      <c r="U111"/>
    </row>
    <row r="112" spans="1:21">
      <c r="A112" s="148"/>
      <c r="B112" s="40" t="s">
        <v>6</v>
      </c>
      <c r="C112" s="48" t="s">
        <v>36</v>
      </c>
      <c r="D112" s="48"/>
      <c r="E112" s="40" t="s">
        <v>123</v>
      </c>
      <c r="F112" s="48" t="s">
        <v>32</v>
      </c>
      <c r="G112" s="48" t="s">
        <v>33</v>
      </c>
      <c r="H112" s="66" t="s">
        <v>37</v>
      </c>
      <c r="I112" s="17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/>
      <c r="U112"/>
    </row>
    <row r="113" spans="1:21">
      <c r="A113" s="148"/>
      <c r="B113" s="19" t="s">
        <v>82</v>
      </c>
      <c r="C113" s="28"/>
      <c r="D113" s="28"/>
      <c r="E113" s="30" t="s">
        <v>128</v>
      </c>
      <c r="F113" s="92"/>
      <c r="G113" s="101"/>
      <c r="H113" s="92"/>
      <c r="I113" s="17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/>
      <c r="U113"/>
    </row>
    <row r="114" spans="1:21">
      <c r="A114" s="148"/>
      <c r="B114" s="22">
        <v>19</v>
      </c>
      <c r="C114" s="28"/>
      <c r="D114" s="28"/>
      <c r="E114" s="30" t="s">
        <v>128</v>
      </c>
      <c r="F114" s="83"/>
      <c r="G114" s="84"/>
      <c r="H114" s="83"/>
      <c r="I114" s="17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/>
      <c r="U114"/>
    </row>
    <row r="115" spans="1:21">
      <c r="A115" s="148"/>
      <c r="B115" s="22">
        <v>31</v>
      </c>
      <c r="C115" s="28"/>
      <c r="D115" s="28"/>
      <c r="E115" s="30" t="s">
        <v>129</v>
      </c>
      <c r="F115" s="83"/>
      <c r="G115" s="84"/>
      <c r="H115" s="83"/>
      <c r="I115" s="17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/>
      <c r="U115"/>
    </row>
    <row r="116" spans="1:21">
      <c r="A116" s="148"/>
      <c r="B116" s="22">
        <v>31</v>
      </c>
      <c r="C116" s="28"/>
      <c r="D116" s="28"/>
      <c r="E116" s="30" t="s">
        <v>127</v>
      </c>
      <c r="F116" s="92"/>
      <c r="G116" s="99"/>
      <c r="H116" s="92"/>
      <c r="I116" s="124" t="str">
        <f>IF(H116="","",IF(H116=24220,"«- Correct!","«- Try again!"))</f>
        <v/>
      </c>
      <c r="J116" s="1"/>
      <c r="K116" s="1"/>
      <c r="L116" s="1"/>
      <c r="M116" s="1"/>
      <c r="N116" s="1"/>
      <c r="O116" s="1"/>
      <c r="P116" s="1"/>
      <c r="Q116" s="1"/>
      <c r="R116" s="1"/>
      <c r="S116" s="1"/>
      <c r="T116"/>
      <c r="U116"/>
    </row>
    <row r="117" spans="1:21">
      <c r="A117" s="148"/>
      <c r="B117" s="22"/>
      <c r="C117" s="28"/>
      <c r="D117" s="28"/>
      <c r="E117" s="30"/>
      <c r="F117" s="28"/>
      <c r="G117" s="28"/>
      <c r="H117" s="28"/>
      <c r="I117" s="17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/>
      <c r="U117"/>
    </row>
    <row r="118" spans="1:21">
      <c r="A118" s="148"/>
      <c r="B118" s="158" t="s">
        <v>101</v>
      </c>
      <c r="C118" s="158"/>
      <c r="D118" s="158"/>
      <c r="E118" s="42"/>
      <c r="F118" s="65"/>
      <c r="G118" s="63" t="s">
        <v>29</v>
      </c>
      <c r="H118" s="65">
        <v>251</v>
      </c>
      <c r="I118" s="37"/>
      <c r="J118" s="132"/>
      <c r="K118" s="132"/>
      <c r="L118" s="1"/>
      <c r="M118" s="1"/>
      <c r="N118" s="1"/>
      <c r="O118" s="1"/>
      <c r="P118" s="1"/>
      <c r="Q118" s="1"/>
      <c r="R118" s="1"/>
      <c r="S118" s="1"/>
      <c r="T118"/>
      <c r="U118"/>
    </row>
    <row r="119" spans="1:21">
      <c r="A119" s="148"/>
      <c r="B119" s="37"/>
      <c r="C119" s="37"/>
      <c r="D119" s="37"/>
      <c r="E119" s="38"/>
      <c r="F119" s="65"/>
      <c r="G119" s="65"/>
      <c r="H119" s="131"/>
      <c r="I119" s="17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/>
      <c r="U119"/>
    </row>
    <row r="120" spans="1:21">
      <c r="A120" s="148"/>
      <c r="B120" s="40" t="s">
        <v>6</v>
      </c>
      <c r="C120" s="48" t="s">
        <v>36</v>
      </c>
      <c r="D120" s="48"/>
      <c r="E120" s="40" t="s">
        <v>123</v>
      </c>
      <c r="F120" s="48" t="s">
        <v>32</v>
      </c>
      <c r="G120" s="48" t="s">
        <v>33</v>
      </c>
      <c r="H120" s="66" t="s">
        <v>37</v>
      </c>
      <c r="I120" s="17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/>
      <c r="U120"/>
    </row>
    <row r="121" spans="1:21">
      <c r="A121" s="148"/>
      <c r="B121" s="19" t="s">
        <v>83</v>
      </c>
      <c r="C121" s="17"/>
      <c r="D121" s="17"/>
      <c r="E121" s="18" t="s">
        <v>115</v>
      </c>
      <c r="F121" s="92"/>
      <c r="G121" s="101"/>
      <c r="H121" s="92"/>
      <c r="I121" s="124" t="str">
        <f>IF(H121="","",IF(H121=82000,"«- Correct!","«- Try again!"))</f>
        <v/>
      </c>
      <c r="J121" s="1"/>
      <c r="K121" s="1"/>
      <c r="L121" s="1"/>
      <c r="M121" s="1"/>
      <c r="N121" s="1"/>
      <c r="O121" s="1"/>
      <c r="P121" s="1"/>
      <c r="Q121" s="1"/>
      <c r="R121" s="1"/>
      <c r="S121" s="1"/>
      <c r="T121"/>
      <c r="U121"/>
    </row>
    <row r="122" spans="1:21">
      <c r="A122" s="148"/>
      <c r="B122" s="17"/>
      <c r="C122" s="17"/>
      <c r="D122" s="17"/>
      <c r="E122" s="17"/>
      <c r="F122" s="17"/>
      <c r="G122" s="17"/>
      <c r="H122" s="17"/>
      <c r="I122" s="17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/>
      <c r="U122"/>
    </row>
    <row r="123" spans="1:21">
      <c r="A123" s="148"/>
      <c r="B123" s="158" t="s">
        <v>172</v>
      </c>
      <c r="C123" s="158"/>
      <c r="D123" s="158"/>
      <c r="E123" s="31"/>
      <c r="F123" s="28"/>
      <c r="G123" s="63" t="s">
        <v>29</v>
      </c>
      <c r="H123" s="65">
        <v>307</v>
      </c>
      <c r="I123" s="17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/>
      <c r="U123"/>
    </row>
    <row r="124" spans="1:21">
      <c r="A124" s="148"/>
      <c r="B124" s="37"/>
      <c r="C124" s="37"/>
      <c r="D124" s="37"/>
      <c r="E124" s="38"/>
      <c r="F124" s="65"/>
      <c r="G124" s="65"/>
      <c r="H124" s="131"/>
      <c r="I124" s="17"/>
      <c r="J124" s="1"/>
      <c r="K124" s="1"/>
      <c r="L124" s="1"/>
      <c r="M124" s="1"/>
      <c r="N124" s="1"/>
      <c r="O124" s="1"/>
      <c r="P124" s="1"/>
      <c r="Q124" s="1"/>
      <c r="R124" s="1"/>
      <c r="S124" s="1"/>
    </row>
    <row r="125" spans="1:21">
      <c r="A125" s="148"/>
      <c r="B125" s="40" t="s">
        <v>6</v>
      </c>
      <c r="C125" s="48" t="s">
        <v>36</v>
      </c>
      <c r="D125" s="48"/>
      <c r="E125" s="40" t="s">
        <v>123</v>
      </c>
      <c r="F125" s="48" t="s">
        <v>32</v>
      </c>
      <c r="G125" s="48" t="s">
        <v>33</v>
      </c>
      <c r="H125" s="66" t="s">
        <v>37</v>
      </c>
      <c r="I125" s="17"/>
      <c r="J125" s="1"/>
      <c r="K125" s="1"/>
      <c r="L125" s="1"/>
      <c r="M125" s="1"/>
      <c r="N125" s="1"/>
      <c r="O125" s="1"/>
      <c r="P125" s="1"/>
      <c r="Q125" s="1"/>
      <c r="R125" s="1"/>
      <c r="S125" s="1"/>
    </row>
    <row r="126" spans="1:21">
      <c r="A126" s="148"/>
      <c r="B126" s="19" t="s">
        <v>71</v>
      </c>
      <c r="C126" s="17"/>
      <c r="D126" s="17"/>
      <c r="E126" s="18"/>
      <c r="F126" s="92"/>
      <c r="G126" s="101"/>
      <c r="H126" s="92"/>
      <c r="I126" s="124" t="str">
        <f>IF(H126="","",IF(H126=3000,"«- Correct!","«- Try again!"))</f>
        <v/>
      </c>
      <c r="J126" s="1"/>
      <c r="K126" s="1"/>
      <c r="L126" s="1"/>
      <c r="M126" s="1"/>
      <c r="N126" s="1"/>
      <c r="O126" s="1"/>
      <c r="P126" s="1"/>
      <c r="Q126" s="1"/>
      <c r="R126" s="1"/>
      <c r="S126" s="1"/>
    </row>
    <row r="127" spans="1:21">
      <c r="A127" s="148"/>
      <c r="B127" s="19"/>
      <c r="C127" s="17"/>
      <c r="D127" s="17"/>
      <c r="E127" s="18"/>
      <c r="F127" s="28"/>
      <c r="G127" s="28"/>
      <c r="H127" s="28"/>
      <c r="I127" s="17"/>
      <c r="J127" s="1"/>
      <c r="K127" s="1"/>
      <c r="L127" s="1"/>
      <c r="M127" s="1"/>
      <c r="N127" s="1"/>
      <c r="O127" s="1"/>
      <c r="P127" s="1"/>
      <c r="Q127" s="1"/>
      <c r="R127" s="1"/>
      <c r="S127" s="1"/>
    </row>
    <row r="128" spans="1:21">
      <c r="A128" s="148"/>
      <c r="B128" s="158" t="s">
        <v>173</v>
      </c>
      <c r="C128" s="158"/>
      <c r="D128" s="158"/>
      <c r="E128" s="31"/>
      <c r="F128" s="28"/>
      <c r="G128" s="63" t="s">
        <v>29</v>
      </c>
      <c r="H128" s="65">
        <v>318</v>
      </c>
      <c r="I128" s="17"/>
      <c r="J128" s="1"/>
      <c r="K128" s="1"/>
      <c r="L128" s="1"/>
      <c r="M128" s="1"/>
      <c r="N128" s="1"/>
      <c r="O128" s="1"/>
      <c r="P128" s="1"/>
      <c r="Q128" s="1"/>
      <c r="R128" s="1"/>
      <c r="S128" s="1"/>
    </row>
    <row r="129" spans="1:19">
      <c r="A129" s="148"/>
      <c r="B129" s="37"/>
      <c r="C129" s="37"/>
      <c r="D129" s="37"/>
      <c r="E129" s="38"/>
      <c r="F129" s="65"/>
      <c r="G129" s="65"/>
      <c r="H129" s="131"/>
      <c r="I129" s="17"/>
      <c r="J129" s="1"/>
      <c r="K129" s="1"/>
      <c r="L129" s="1"/>
      <c r="M129" s="1"/>
      <c r="N129" s="1"/>
      <c r="O129" s="1"/>
      <c r="P129" s="1"/>
      <c r="Q129" s="1"/>
      <c r="R129" s="1"/>
      <c r="S129" s="1"/>
    </row>
    <row r="130" spans="1:19">
      <c r="A130" s="148"/>
      <c r="B130" s="40" t="s">
        <v>6</v>
      </c>
      <c r="C130" s="48" t="s">
        <v>36</v>
      </c>
      <c r="D130" s="48"/>
      <c r="E130" s="40" t="s">
        <v>123</v>
      </c>
      <c r="F130" s="48" t="s">
        <v>32</v>
      </c>
      <c r="G130" s="48" t="s">
        <v>33</v>
      </c>
      <c r="H130" s="66" t="s">
        <v>37</v>
      </c>
      <c r="I130" s="17"/>
      <c r="J130" s="1"/>
      <c r="K130" s="1"/>
      <c r="L130" s="1"/>
      <c r="M130" s="1"/>
      <c r="N130" s="1"/>
      <c r="O130" s="1"/>
      <c r="P130" s="1"/>
      <c r="Q130" s="1"/>
      <c r="R130" s="1"/>
      <c r="S130" s="1"/>
    </row>
    <row r="131" spans="1:19">
      <c r="A131" s="148"/>
      <c r="B131" s="19" t="s">
        <v>71</v>
      </c>
      <c r="C131" s="17"/>
      <c r="D131" s="17"/>
      <c r="E131" s="18"/>
      <c r="F131" s="92"/>
      <c r="G131" s="101"/>
      <c r="H131" s="92"/>
      <c r="I131" s="124" t="str">
        <f>IF(H131="","",IF(H131=7000,"«- Correct!","«- Try again!"))</f>
        <v/>
      </c>
      <c r="J131" s="1"/>
      <c r="K131" s="1"/>
      <c r="L131" s="1"/>
      <c r="M131" s="1"/>
      <c r="N131" s="1"/>
      <c r="O131" s="1"/>
      <c r="P131" s="1"/>
      <c r="Q131" s="1"/>
      <c r="R131" s="1"/>
      <c r="S131" s="1"/>
    </row>
    <row r="132" spans="1:19">
      <c r="A132" s="148"/>
      <c r="B132" s="19"/>
      <c r="C132" s="17"/>
      <c r="D132" s="17"/>
      <c r="E132" s="18"/>
      <c r="F132" s="28"/>
      <c r="G132" s="28"/>
      <c r="H132" s="28"/>
      <c r="I132" s="17"/>
      <c r="J132" s="1"/>
      <c r="K132" s="1"/>
      <c r="L132" s="1"/>
      <c r="M132" s="1"/>
      <c r="N132" s="1"/>
      <c r="O132" s="1"/>
      <c r="P132" s="1"/>
      <c r="Q132" s="1"/>
      <c r="R132" s="1"/>
      <c r="S132" s="1"/>
    </row>
    <row r="133" spans="1:19">
      <c r="A133" s="148"/>
      <c r="B133" s="158" t="s">
        <v>25</v>
      </c>
      <c r="C133" s="158"/>
      <c r="D133" s="158"/>
      <c r="E133" s="31"/>
      <c r="F133" s="28"/>
      <c r="G133" s="63" t="s">
        <v>29</v>
      </c>
      <c r="H133" s="65">
        <v>413</v>
      </c>
      <c r="I133" s="17"/>
      <c r="J133" s="1"/>
      <c r="K133" s="1"/>
      <c r="L133" s="1"/>
      <c r="M133" s="1"/>
      <c r="N133" s="1"/>
      <c r="O133" s="1"/>
      <c r="P133" s="1"/>
      <c r="Q133" s="1"/>
      <c r="R133" s="1"/>
      <c r="S133" s="1"/>
    </row>
    <row r="134" spans="1:19">
      <c r="A134" s="148"/>
      <c r="B134" s="37"/>
      <c r="C134" s="37"/>
      <c r="D134" s="37"/>
      <c r="E134" s="38"/>
      <c r="F134" s="65"/>
      <c r="G134" s="65"/>
      <c r="H134" s="131"/>
      <c r="I134" s="17"/>
      <c r="J134" s="1"/>
      <c r="K134" s="1"/>
      <c r="L134" s="1"/>
      <c r="M134" s="1"/>
      <c r="N134" s="1"/>
      <c r="O134" s="1"/>
      <c r="P134" s="1"/>
      <c r="Q134" s="1"/>
      <c r="R134" s="1"/>
      <c r="S134" s="1"/>
    </row>
    <row r="135" spans="1:19">
      <c r="A135" s="148"/>
      <c r="B135" s="40" t="s">
        <v>6</v>
      </c>
      <c r="C135" s="48" t="s">
        <v>36</v>
      </c>
      <c r="D135" s="48"/>
      <c r="E135" s="40" t="s">
        <v>123</v>
      </c>
      <c r="F135" s="48" t="s">
        <v>32</v>
      </c>
      <c r="G135" s="48" t="s">
        <v>33</v>
      </c>
      <c r="H135" s="66" t="s">
        <v>37</v>
      </c>
      <c r="I135" s="17"/>
      <c r="J135" s="1"/>
      <c r="K135" s="1"/>
      <c r="L135" s="1"/>
      <c r="M135" s="1"/>
      <c r="N135" s="1"/>
      <c r="O135" s="1"/>
      <c r="P135" s="1"/>
      <c r="Q135" s="1"/>
      <c r="R135" s="1"/>
      <c r="S135" s="1"/>
    </row>
    <row r="136" spans="1:19">
      <c r="A136" s="148"/>
      <c r="B136" s="19" t="s">
        <v>93</v>
      </c>
      <c r="C136" s="17"/>
      <c r="D136" s="17"/>
      <c r="E136" s="18" t="s">
        <v>116</v>
      </c>
      <c r="F136" s="127"/>
      <c r="G136" s="128"/>
      <c r="H136" s="127"/>
      <c r="I136" s="17"/>
      <c r="J136" s="1"/>
      <c r="K136" s="1"/>
      <c r="L136" s="1"/>
      <c r="M136" s="1"/>
      <c r="N136" s="1"/>
      <c r="O136" s="1"/>
      <c r="P136" s="1"/>
      <c r="Q136" s="1"/>
      <c r="R136" s="1"/>
      <c r="S136" s="1"/>
    </row>
    <row r="137" spans="1:19">
      <c r="A137" s="148"/>
      <c r="B137" s="22">
        <v>31</v>
      </c>
      <c r="C137" s="28"/>
      <c r="D137" s="28"/>
      <c r="E137" s="18" t="s">
        <v>115</v>
      </c>
      <c r="F137" s="92"/>
      <c r="G137" s="99"/>
      <c r="H137" s="92"/>
      <c r="I137" s="124" t="str">
        <f>IF(H137="","",IF(H137=116685,"«- Correct!","«- Try again!"))</f>
        <v/>
      </c>
      <c r="J137" s="1"/>
      <c r="K137" s="1"/>
      <c r="L137" s="1"/>
      <c r="M137" s="1"/>
      <c r="N137" s="1"/>
      <c r="O137" s="1"/>
      <c r="P137" s="1"/>
      <c r="Q137" s="1"/>
      <c r="R137" s="1"/>
      <c r="S137" s="1"/>
    </row>
    <row r="138" spans="1:19">
      <c r="A138" s="148"/>
      <c r="B138" s="17"/>
      <c r="C138" s="17"/>
      <c r="D138" s="17"/>
      <c r="E138" s="30"/>
      <c r="F138" s="28"/>
      <c r="G138" s="28"/>
      <c r="H138" s="28" t="str">
        <f>IF((G138-F138)=0," ",(G138-F138)+#REF!)</f>
        <v xml:space="preserve"> </v>
      </c>
      <c r="I138" s="17"/>
      <c r="J138" s="1"/>
      <c r="K138" s="1"/>
      <c r="L138" s="1"/>
      <c r="M138" s="1"/>
      <c r="N138" s="1"/>
      <c r="O138" s="1"/>
      <c r="P138" s="1"/>
      <c r="Q138" s="1"/>
      <c r="R138" s="1"/>
      <c r="S138" s="1"/>
    </row>
    <row r="139" spans="1:19">
      <c r="A139" s="148"/>
      <c r="B139" s="158" t="s">
        <v>65</v>
      </c>
      <c r="C139" s="158"/>
      <c r="D139" s="158"/>
      <c r="E139" s="31"/>
      <c r="F139" s="28"/>
      <c r="G139" s="63" t="s">
        <v>29</v>
      </c>
      <c r="H139" s="65">
        <v>415</v>
      </c>
      <c r="I139" s="17"/>
      <c r="J139" s="1"/>
      <c r="K139" s="1"/>
      <c r="L139" s="1"/>
      <c r="M139" s="1"/>
      <c r="N139" s="1"/>
      <c r="O139" s="1"/>
      <c r="P139" s="1"/>
      <c r="Q139" s="1"/>
      <c r="R139" s="1"/>
      <c r="S139" s="1"/>
    </row>
    <row r="140" spans="1:19">
      <c r="A140" s="148"/>
      <c r="B140" s="37"/>
      <c r="C140" s="37"/>
      <c r="D140" s="37"/>
      <c r="E140" s="38"/>
      <c r="F140" s="65"/>
      <c r="G140" s="65"/>
      <c r="H140" s="131"/>
      <c r="I140" s="17"/>
      <c r="J140" s="1"/>
      <c r="K140" s="1"/>
      <c r="L140" s="1"/>
      <c r="M140" s="1"/>
      <c r="N140" s="1"/>
      <c r="O140" s="1"/>
      <c r="P140" s="1"/>
      <c r="Q140" s="1"/>
      <c r="R140" s="1"/>
      <c r="S140" s="1"/>
    </row>
    <row r="141" spans="1:19">
      <c r="A141" s="148"/>
      <c r="B141" s="40" t="s">
        <v>6</v>
      </c>
      <c r="C141" s="48" t="s">
        <v>36</v>
      </c>
      <c r="D141" s="48"/>
      <c r="E141" s="40" t="s">
        <v>123</v>
      </c>
      <c r="F141" s="48" t="s">
        <v>32</v>
      </c>
      <c r="G141" s="48" t="s">
        <v>33</v>
      </c>
      <c r="H141" s="66" t="s">
        <v>37</v>
      </c>
      <c r="I141" s="17"/>
      <c r="J141" s="1"/>
      <c r="K141" s="1"/>
      <c r="L141" s="1"/>
      <c r="M141" s="1"/>
      <c r="N141" s="1"/>
      <c r="O141" s="1"/>
      <c r="P141" s="1"/>
      <c r="Q141" s="1"/>
      <c r="R141" s="1"/>
      <c r="S141" s="1"/>
    </row>
    <row r="142" spans="1:19">
      <c r="A142" s="148"/>
      <c r="B142" s="19" t="s">
        <v>93</v>
      </c>
      <c r="C142" s="17"/>
      <c r="D142" s="17"/>
      <c r="E142" s="18" t="s">
        <v>115</v>
      </c>
      <c r="F142" s="92"/>
      <c r="G142" s="101"/>
      <c r="H142" s="92"/>
      <c r="I142" s="124" t="str">
        <f>IF(H142="","",IF(H142=652,"«- Correct!","«- Try again!"))</f>
        <v/>
      </c>
      <c r="J142" s="1"/>
      <c r="K142" s="1"/>
      <c r="L142" s="1"/>
      <c r="M142" s="1"/>
      <c r="N142" s="1"/>
      <c r="O142" s="1"/>
      <c r="P142" s="1"/>
      <c r="Q142" s="1"/>
      <c r="R142" s="1"/>
      <c r="S142" s="1"/>
    </row>
    <row r="143" spans="1:19">
      <c r="A143" s="148"/>
      <c r="B143" s="17"/>
      <c r="C143" s="17"/>
      <c r="D143" s="17"/>
      <c r="E143" s="31"/>
      <c r="F143" s="28"/>
      <c r="G143" s="28"/>
      <c r="H143" s="28"/>
      <c r="I143" s="17"/>
      <c r="J143" s="1"/>
      <c r="K143" s="1"/>
      <c r="L143" s="1"/>
      <c r="M143" s="1"/>
      <c r="N143" s="1"/>
      <c r="O143" s="1"/>
      <c r="P143" s="1"/>
      <c r="Q143" s="1"/>
      <c r="R143" s="1"/>
      <c r="S143" s="1"/>
    </row>
    <row r="144" spans="1:19">
      <c r="A144" s="148"/>
      <c r="B144" s="158" t="s">
        <v>49</v>
      </c>
      <c r="C144" s="158"/>
      <c r="D144" s="158"/>
      <c r="E144" s="31"/>
      <c r="F144" s="28"/>
      <c r="G144" s="63" t="s">
        <v>29</v>
      </c>
      <c r="H144" s="65">
        <v>505</v>
      </c>
      <c r="I144" s="17"/>
      <c r="J144" s="1"/>
      <c r="K144" s="1"/>
      <c r="L144" s="1"/>
      <c r="M144" s="1"/>
      <c r="N144" s="1"/>
      <c r="O144" s="1"/>
      <c r="P144" s="1"/>
      <c r="Q144" s="1"/>
      <c r="R144" s="1"/>
      <c r="S144" s="1"/>
    </row>
    <row r="145" spans="1:19">
      <c r="A145" s="148"/>
      <c r="B145" s="37"/>
      <c r="C145" s="37"/>
      <c r="D145" s="37"/>
      <c r="E145" s="38"/>
      <c r="F145" s="65"/>
      <c r="G145" s="65"/>
      <c r="H145" s="131"/>
      <c r="I145" s="17"/>
      <c r="J145" s="1"/>
      <c r="K145" s="1"/>
      <c r="L145" s="1"/>
      <c r="M145" s="1"/>
      <c r="N145" s="1"/>
      <c r="O145" s="1"/>
      <c r="P145" s="1"/>
      <c r="Q145" s="1"/>
      <c r="R145" s="1"/>
      <c r="S145" s="1"/>
    </row>
    <row r="146" spans="1:19">
      <c r="A146" s="148"/>
      <c r="B146" s="40" t="s">
        <v>6</v>
      </c>
      <c r="C146" s="48" t="s">
        <v>36</v>
      </c>
      <c r="D146" s="48"/>
      <c r="E146" s="40" t="s">
        <v>123</v>
      </c>
      <c r="F146" s="48" t="s">
        <v>32</v>
      </c>
      <c r="G146" s="48" t="s">
        <v>33</v>
      </c>
      <c r="H146" s="66" t="s">
        <v>37</v>
      </c>
      <c r="I146" s="17"/>
      <c r="J146" s="1"/>
      <c r="K146" s="1"/>
      <c r="L146" s="1"/>
      <c r="M146" s="1"/>
      <c r="N146" s="1"/>
      <c r="O146" s="1"/>
      <c r="P146" s="1"/>
      <c r="Q146" s="1"/>
      <c r="R146" s="1"/>
      <c r="S146" s="1"/>
    </row>
    <row r="147" spans="1:19">
      <c r="A147" s="148"/>
      <c r="B147" s="25" t="s">
        <v>93</v>
      </c>
      <c r="C147" s="133"/>
      <c r="D147" s="133"/>
      <c r="E147" s="25" t="s">
        <v>129</v>
      </c>
      <c r="F147" s="145"/>
      <c r="G147" s="135"/>
      <c r="H147" s="145"/>
      <c r="I147" s="124" t="str">
        <f>IF(H147="","",IF(H147=76225,"«- Correct!","«- Try again!"))</f>
        <v/>
      </c>
      <c r="J147" s="1"/>
      <c r="K147" s="1"/>
      <c r="L147" s="1"/>
      <c r="M147" s="1"/>
      <c r="N147" s="1"/>
      <c r="O147" s="1"/>
      <c r="P147" s="1"/>
      <c r="Q147" s="1"/>
      <c r="R147" s="1"/>
      <c r="S147" s="1"/>
    </row>
    <row r="148" spans="1:19">
      <c r="A148" s="148"/>
      <c r="B148" s="17"/>
      <c r="C148" s="17"/>
      <c r="D148" s="17"/>
      <c r="E148" s="114"/>
      <c r="F148" s="17"/>
      <c r="G148" s="17"/>
      <c r="H148" s="17"/>
      <c r="I148" s="17"/>
      <c r="J148" s="1"/>
      <c r="K148" s="1"/>
      <c r="L148" s="1"/>
      <c r="M148" s="1"/>
      <c r="N148" s="1"/>
      <c r="O148" s="1"/>
      <c r="P148" s="1"/>
      <c r="Q148" s="1"/>
      <c r="R148" s="1"/>
      <c r="S148" s="1"/>
    </row>
    <row r="149" spans="1:19">
      <c r="A149" s="148"/>
      <c r="B149" s="158" t="s">
        <v>113</v>
      </c>
      <c r="C149" s="158"/>
      <c r="D149" s="158"/>
      <c r="E149" s="31"/>
      <c r="F149" s="28"/>
      <c r="G149" s="63" t="s">
        <v>29</v>
      </c>
      <c r="H149" s="65">
        <v>506</v>
      </c>
      <c r="I149" s="17"/>
      <c r="J149" s="1"/>
      <c r="K149" s="1"/>
      <c r="L149" s="1"/>
      <c r="M149" s="1"/>
      <c r="N149" s="1"/>
      <c r="O149" s="1"/>
      <c r="P149" s="1"/>
      <c r="Q149" s="1"/>
      <c r="R149" s="1"/>
      <c r="S149" s="1"/>
    </row>
    <row r="150" spans="1:19">
      <c r="A150" s="148"/>
      <c r="B150" s="37"/>
      <c r="C150" s="37"/>
      <c r="D150" s="37"/>
      <c r="E150" s="38"/>
      <c r="F150" s="65"/>
      <c r="G150" s="65"/>
      <c r="H150" s="131"/>
      <c r="I150" s="17"/>
      <c r="J150" s="1"/>
      <c r="K150" s="1"/>
      <c r="L150" s="1"/>
      <c r="M150" s="1"/>
      <c r="N150" s="1"/>
      <c r="O150" s="1"/>
      <c r="P150" s="1"/>
      <c r="Q150" s="1"/>
      <c r="R150" s="1"/>
      <c r="S150" s="1"/>
    </row>
    <row r="151" spans="1:19">
      <c r="A151" s="148"/>
      <c r="B151" s="40" t="s">
        <v>6</v>
      </c>
      <c r="C151" s="48" t="s">
        <v>36</v>
      </c>
      <c r="D151" s="48"/>
      <c r="E151" s="40" t="s">
        <v>123</v>
      </c>
      <c r="F151" s="48" t="s">
        <v>32</v>
      </c>
      <c r="G151" s="48" t="s">
        <v>33</v>
      </c>
      <c r="H151" s="66" t="s">
        <v>37</v>
      </c>
      <c r="I151" s="17"/>
      <c r="J151" s="1"/>
      <c r="K151" s="1"/>
      <c r="L151" s="1"/>
      <c r="M151" s="1"/>
      <c r="N151" s="1"/>
      <c r="O151" s="1"/>
      <c r="P151" s="1"/>
      <c r="Q151" s="1"/>
      <c r="R151" s="1"/>
      <c r="S151" s="1"/>
    </row>
    <row r="152" spans="1:19">
      <c r="A152" s="148"/>
      <c r="B152" s="25" t="s">
        <v>82</v>
      </c>
      <c r="C152" s="133"/>
      <c r="D152" s="133"/>
      <c r="E152" s="133" t="s">
        <v>128</v>
      </c>
      <c r="F152" s="134"/>
      <c r="G152" s="135"/>
      <c r="H152" s="127"/>
      <c r="I152" s="124" t="str">
        <f>IF(H152="","",IF(H152=2425,"«- Correct!","«- Try again!"))</f>
        <v/>
      </c>
      <c r="J152" s="1"/>
      <c r="K152" s="1"/>
      <c r="L152" s="1"/>
      <c r="M152" s="1"/>
      <c r="N152" s="1"/>
      <c r="O152" s="1"/>
      <c r="P152" s="1"/>
      <c r="Q152" s="1"/>
      <c r="R152" s="1"/>
      <c r="S152" s="1"/>
    </row>
    <row r="153" spans="1:19">
      <c r="A153" s="148"/>
      <c r="B153" s="17"/>
      <c r="C153" s="17"/>
      <c r="D153" s="17"/>
      <c r="E153" s="17"/>
      <c r="F153" s="17"/>
      <c r="G153" s="17"/>
      <c r="H153" s="17"/>
      <c r="I153" s="17"/>
      <c r="J153" s="1"/>
      <c r="K153" s="1"/>
      <c r="L153" s="1"/>
      <c r="M153" s="1"/>
      <c r="N153" s="1"/>
      <c r="O153" s="1"/>
      <c r="P153" s="1"/>
      <c r="Q153" s="1"/>
      <c r="R153" s="1"/>
      <c r="S153" s="1"/>
    </row>
    <row r="154" spans="1:19">
      <c r="A154" s="148"/>
      <c r="B154" s="158" t="s">
        <v>114</v>
      </c>
      <c r="C154" s="158"/>
      <c r="D154" s="158"/>
      <c r="E154" s="31"/>
      <c r="F154" s="28"/>
      <c r="G154" s="63" t="s">
        <v>29</v>
      </c>
      <c r="H154" s="65">
        <v>507</v>
      </c>
      <c r="I154" s="17"/>
      <c r="J154" s="1"/>
      <c r="K154" s="1"/>
      <c r="L154" s="1"/>
      <c r="M154" s="1"/>
      <c r="N154" s="1"/>
      <c r="O154" s="1"/>
      <c r="P154" s="1"/>
      <c r="Q154" s="1"/>
      <c r="R154" s="1"/>
      <c r="S154" s="1"/>
    </row>
    <row r="155" spans="1:19">
      <c r="A155" s="148"/>
      <c r="B155" s="37"/>
      <c r="C155" s="37"/>
      <c r="D155" s="37"/>
      <c r="E155" s="38"/>
      <c r="F155" s="65"/>
      <c r="G155" s="65"/>
      <c r="H155" s="131"/>
      <c r="I155" s="17"/>
      <c r="J155" s="1"/>
      <c r="K155" s="1"/>
      <c r="L155" s="1"/>
      <c r="M155" s="1"/>
      <c r="N155" s="1"/>
      <c r="O155" s="1"/>
      <c r="P155" s="1"/>
      <c r="Q155" s="1"/>
      <c r="R155" s="1"/>
      <c r="S155" s="1"/>
    </row>
    <row r="156" spans="1:19">
      <c r="A156" s="148"/>
      <c r="B156" s="40" t="s">
        <v>6</v>
      </c>
      <c r="C156" s="48" t="s">
        <v>36</v>
      </c>
      <c r="D156" s="48"/>
      <c r="E156" s="40" t="s">
        <v>123</v>
      </c>
      <c r="F156" s="48" t="s">
        <v>32</v>
      </c>
      <c r="G156" s="48" t="s">
        <v>33</v>
      </c>
      <c r="H156" s="66" t="s">
        <v>37</v>
      </c>
      <c r="I156" s="17"/>
      <c r="J156" s="1"/>
      <c r="K156" s="1"/>
      <c r="L156" s="1"/>
      <c r="M156" s="1"/>
      <c r="N156" s="1"/>
      <c r="O156" s="1"/>
      <c r="P156" s="1"/>
      <c r="Q156" s="1"/>
      <c r="R156" s="1"/>
      <c r="S156" s="1"/>
    </row>
    <row r="157" spans="1:19">
      <c r="A157" s="148"/>
      <c r="B157" s="25" t="s">
        <v>93</v>
      </c>
      <c r="C157" s="133"/>
      <c r="D157" s="133"/>
      <c r="E157" s="133" t="s">
        <v>127</v>
      </c>
      <c r="F157" s="134"/>
      <c r="G157" s="135"/>
      <c r="H157" s="127"/>
      <c r="I157" s="124" t="str">
        <f>IF(H157="","",IF(H157=1476,"«- Correct!","«- Try again!"))</f>
        <v/>
      </c>
      <c r="J157" s="1"/>
      <c r="K157" s="1"/>
      <c r="L157" s="1"/>
      <c r="M157" s="1"/>
      <c r="N157" s="1"/>
      <c r="O157" s="1"/>
      <c r="P157" s="1"/>
      <c r="Q157" s="1"/>
      <c r="R157" s="1"/>
      <c r="S157" s="1"/>
    </row>
    <row r="158" spans="1:19">
      <c r="A158" s="148"/>
      <c r="B158" s="17"/>
      <c r="C158" s="17"/>
      <c r="D158" s="17"/>
      <c r="E158" s="17"/>
      <c r="F158" s="17"/>
      <c r="G158" s="17"/>
      <c r="H158" s="17"/>
      <c r="I158" s="17"/>
      <c r="J158" s="1"/>
      <c r="K158" s="1"/>
      <c r="L158" s="1"/>
      <c r="M158" s="1"/>
      <c r="N158" s="1"/>
      <c r="O158" s="1"/>
      <c r="P158" s="1"/>
      <c r="Q158" s="1"/>
      <c r="R158" s="1"/>
      <c r="S158" s="1"/>
    </row>
    <row r="159" spans="1:19">
      <c r="A159" s="148"/>
      <c r="B159" s="158" t="s">
        <v>66</v>
      </c>
      <c r="C159" s="158"/>
      <c r="D159" s="158"/>
      <c r="E159" s="30"/>
      <c r="F159" s="28"/>
      <c r="G159" s="63" t="s">
        <v>29</v>
      </c>
      <c r="H159" s="65">
        <v>621</v>
      </c>
      <c r="I159" s="17"/>
      <c r="J159" s="1"/>
      <c r="K159" s="1"/>
      <c r="L159" s="1"/>
      <c r="M159" s="1"/>
      <c r="N159" s="1"/>
      <c r="O159" s="1"/>
      <c r="P159" s="1"/>
      <c r="Q159" s="1"/>
      <c r="R159" s="1"/>
      <c r="S159" s="1"/>
    </row>
    <row r="160" spans="1:19">
      <c r="A160" s="148"/>
      <c r="B160" s="37"/>
      <c r="C160" s="65"/>
      <c r="D160" s="65"/>
      <c r="E160" s="38"/>
      <c r="F160" s="65"/>
      <c r="G160" s="65"/>
      <c r="H160" s="131"/>
      <c r="I160" s="17"/>
      <c r="J160" s="1"/>
      <c r="K160" s="1"/>
      <c r="L160" s="1"/>
      <c r="M160" s="1"/>
      <c r="N160" s="1"/>
      <c r="O160" s="1"/>
      <c r="P160" s="1"/>
      <c r="Q160" s="1"/>
      <c r="R160" s="1"/>
      <c r="S160" s="1"/>
    </row>
    <row r="161" spans="1:19">
      <c r="A161" s="148"/>
      <c r="B161" s="40" t="s">
        <v>6</v>
      </c>
      <c r="C161" s="48" t="s">
        <v>36</v>
      </c>
      <c r="D161" s="48"/>
      <c r="E161" s="40" t="s">
        <v>123</v>
      </c>
      <c r="F161" s="48" t="s">
        <v>32</v>
      </c>
      <c r="G161" s="48" t="s">
        <v>33</v>
      </c>
      <c r="H161" s="66" t="s">
        <v>37</v>
      </c>
      <c r="I161" s="17"/>
      <c r="J161" s="1"/>
      <c r="K161" s="1"/>
      <c r="L161" s="1"/>
      <c r="M161" s="1"/>
      <c r="N161" s="1"/>
      <c r="O161" s="1"/>
      <c r="P161" s="1"/>
      <c r="Q161" s="1"/>
      <c r="R161" s="1"/>
      <c r="S161" s="1"/>
    </row>
    <row r="162" spans="1:19">
      <c r="A162" s="148"/>
      <c r="B162" s="19" t="s">
        <v>102</v>
      </c>
      <c r="C162" s="17"/>
      <c r="D162" s="17"/>
      <c r="E162" s="18" t="s">
        <v>127</v>
      </c>
      <c r="F162" s="127"/>
      <c r="G162" s="128"/>
      <c r="H162" s="127"/>
      <c r="I162" s="17"/>
      <c r="J162" s="1"/>
      <c r="K162" s="1"/>
      <c r="L162" s="1"/>
      <c r="M162" s="1"/>
      <c r="N162" s="1"/>
      <c r="O162" s="1"/>
      <c r="P162" s="1"/>
      <c r="Q162" s="1"/>
      <c r="R162" s="1"/>
      <c r="S162" s="1"/>
    </row>
    <row r="163" spans="1:19">
      <c r="A163" s="148"/>
      <c r="B163" s="22">
        <v>31</v>
      </c>
      <c r="C163" s="17"/>
      <c r="D163" s="17"/>
      <c r="E163" s="18" t="s">
        <v>127</v>
      </c>
      <c r="F163" s="92"/>
      <c r="G163" s="99"/>
      <c r="H163" s="92"/>
      <c r="I163" s="124" t="str">
        <f>IF(H163="","",IF(H163=36600,"«- Correct!","«- Try again!"))</f>
        <v/>
      </c>
      <c r="J163" s="1"/>
      <c r="K163" s="1"/>
      <c r="L163" s="1"/>
      <c r="M163" s="1"/>
      <c r="N163" s="1"/>
      <c r="O163" s="1"/>
      <c r="P163" s="1"/>
      <c r="Q163" s="1"/>
      <c r="R163" s="1"/>
      <c r="S163" s="1"/>
    </row>
    <row r="164" spans="1:19">
      <c r="A164" s="148"/>
      <c r="B164" s="17"/>
      <c r="C164" s="17"/>
      <c r="D164" s="17"/>
      <c r="E164" s="17"/>
      <c r="F164" s="17"/>
      <c r="G164" s="17"/>
      <c r="H164" s="17"/>
      <c r="I164" s="17"/>
      <c r="J164" s="1"/>
      <c r="K164" s="1"/>
      <c r="L164" s="1"/>
      <c r="M164" s="1"/>
      <c r="N164" s="1"/>
      <c r="O164" s="1"/>
      <c r="P164" s="1"/>
      <c r="Q164" s="1"/>
      <c r="R164" s="1"/>
      <c r="S164" s="1"/>
    </row>
    <row r="165" spans="1:19"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</row>
    <row r="166" spans="1:19" s="1" customFormat="1" ht="12.75" customHeight="1">
      <c r="A166" s="148"/>
      <c r="B166" s="161" t="s">
        <v>137</v>
      </c>
      <c r="C166" s="161"/>
      <c r="D166" s="161"/>
      <c r="E166" s="161"/>
      <c r="F166" s="161"/>
      <c r="G166" s="161"/>
      <c r="H166" s="161"/>
      <c r="I166" s="17"/>
    </row>
    <row r="167" spans="1:19" s="1" customFormat="1" ht="12.75" customHeight="1">
      <c r="A167" s="148"/>
      <c r="B167" s="161" t="s">
        <v>5</v>
      </c>
      <c r="C167" s="161"/>
      <c r="D167" s="161"/>
      <c r="E167" s="161"/>
      <c r="F167" s="161"/>
      <c r="G167" s="161"/>
      <c r="H167" s="161"/>
      <c r="I167" s="17"/>
    </row>
    <row r="168" spans="1:19" s="1" customFormat="1" ht="12.75" customHeight="1">
      <c r="A168" s="148"/>
      <c r="B168" s="17"/>
      <c r="C168" s="17"/>
      <c r="D168" s="17"/>
      <c r="E168" s="17"/>
      <c r="F168" s="141"/>
      <c r="G168" s="141"/>
      <c r="H168" s="17"/>
      <c r="I168" s="17"/>
    </row>
    <row r="169" spans="1:19" s="1" customFormat="1" ht="12.75" customHeight="1">
      <c r="A169" s="148"/>
      <c r="B169" s="161" t="s">
        <v>144</v>
      </c>
      <c r="C169" s="161"/>
      <c r="D169" s="161"/>
      <c r="E169" s="161"/>
      <c r="F169" s="161"/>
      <c r="G169" s="161"/>
      <c r="H169" s="161"/>
      <c r="I169" s="17"/>
    </row>
    <row r="170" spans="1:19" s="1" customFormat="1" ht="12.75" customHeight="1">
      <c r="A170" s="148"/>
      <c r="B170" s="37"/>
      <c r="C170" s="37"/>
      <c r="D170" s="37"/>
      <c r="E170" s="38"/>
      <c r="F170" s="142"/>
      <c r="G170" s="142"/>
      <c r="H170" s="37"/>
      <c r="I170" s="17"/>
    </row>
    <row r="171" spans="1:19" s="1" customFormat="1" ht="12.75" customHeight="1">
      <c r="A171" s="148"/>
      <c r="B171" s="40" t="s">
        <v>6</v>
      </c>
      <c r="C171" s="48" t="s">
        <v>36</v>
      </c>
      <c r="D171" s="48"/>
      <c r="E171" s="40" t="s">
        <v>123</v>
      </c>
      <c r="F171" s="143" t="s">
        <v>32</v>
      </c>
      <c r="G171" s="143" t="s">
        <v>33</v>
      </c>
      <c r="H171" s="48" t="s">
        <v>37</v>
      </c>
      <c r="I171" s="17"/>
    </row>
    <row r="172" spans="1:19" s="1" customFormat="1" ht="12.75" customHeight="1">
      <c r="A172" s="148"/>
      <c r="B172" s="19" t="s">
        <v>85</v>
      </c>
      <c r="C172" s="162"/>
      <c r="D172" s="162"/>
      <c r="E172" s="18" t="s">
        <v>116</v>
      </c>
      <c r="F172" s="92"/>
      <c r="G172" s="101"/>
      <c r="H172" s="92"/>
      <c r="I172" s="17"/>
    </row>
    <row r="173" spans="1:19" s="1" customFormat="1" ht="12.75" customHeight="1">
      <c r="A173" s="148"/>
      <c r="B173" s="22">
        <v>20</v>
      </c>
      <c r="C173" s="160"/>
      <c r="D173" s="160"/>
      <c r="E173" s="18" t="s">
        <v>115</v>
      </c>
      <c r="F173" s="83"/>
      <c r="G173" s="84"/>
      <c r="H173" s="83"/>
      <c r="I173" s="17"/>
    </row>
    <row r="174" spans="1:19" s="1" customFormat="1" ht="12.75" customHeight="1">
      <c r="A174" s="148"/>
      <c r="B174" s="22">
        <v>27</v>
      </c>
      <c r="C174" s="160"/>
      <c r="D174" s="160"/>
      <c r="E174" s="18" t="s">
        <v>116</v>
      </c>
      <c r="F174" s="92"/>
      <c r="G174" s="99"/>
      <c r="H174" s="92"/>
      <c r="I174" s="124" t="str">
        <f>IF(H174="","",IF(H174=14910,"«- Correct!","«- Try again!"))</f>
        <v/>
      </c>
    </row>
    <row r="175" spans="1:19" s="1" customFormat="1" ht="12.75" customHeight="1">
      <c r="A175" s="148"/>
      <c r="B175" s="17"/>
      <c r="C175" s="160"/>
      <c r="D175" s="160"/>
      <c r="E175" s="17"/>
      <c r="F175" s="28"/>
      <c r="G175" s="28"/>
      <c r="H175" s="28"/>
      <c r="I175" s="17"/>
    </row>
    <row r="176" spans="1:19" s="1" customFormat="1" ht="12.75" customHeight="1">
      <c r="A176" s="148"/>
      <c r="B176" s="161" t="s">
        <v>117</v>
      </c>
      <c r="C176" s="161"/>
      <c r="D176" s="161"/>
      <c r="E176" s="161"/>
      <c r="F176" s="161"/>
      <c r="G176" s="161"/>
      <c r="H176" s="161"/>
      <c r="I176" s="17"/>
    </row>
    <row r="177" spans="1:19" s="1" customFormat="1" ht="12.75" customHeight="1">
      <c r="A177" s="148"/>
      <c r="B177" s="37"/>
      <c r="C177" s="37"/>
      <c r="D177" s="37"/>
      <c r="E177" s="38"/>
      <c r="F177" s="65"/>
      <c r="G177" s="65"/>
      <c r="H177" s="65"/>
      <c r="I177" s="17"/>
    </row>
    <row r="178" spans="1:19" s="1" customFormat="1" ht="12.75" customHeight="1">
      <c r="A178" s="148"/>
      <c r="B178" s="40" t="s">
        <v>6</v>
      </c>
      <c r="C178" s="48" t="s">
        <v>36</v>
      </c>
      <c r="D178" s="48"/>
      <c r="E178" s="40" t="s">
        <v>123</v>
      </c>
      <c r="F178" s="48" t="s">
        <v>32</v>
      </c>
      <c r="G178" s="48" t="s">
        <v>33</v>
      </c>
      <c r="H178" s="48" t="s">
        <v>37</v>
      </c>
      <c r="I178" s="17"/>
    </row>
    <row r="179" spans="1:19" s="1" customFormat="1" ht="12.75" customHeight="1">
      <c r="A179" s="148"/>
      <c r="B179" s="19" t="s">
        <v>81</v>
      </c>
      <c r="C179" s="160"/>
      <c r="D179" s="160"/>
      <c r="E179" s="18" t="s">
        <v>116</v>
      </c>
      <c r="F179" s="127"/>
      <c r="G179" s="128"/>
      <c r="H179" s="127"/>
      <c r="I179" s="17"/>
    </row>
    <row r="180" spans="1:19" s="1" customFormat="1" ht="12.75" customHeight="1">
      <c r="A180" s="148"/>
      <c r="B180" s="22">
        <v>12</v>
      </c>
      <c r="C180" s="160"/>
      <c r="D180" s="160"/>
      <c r="E180" s="18" t="s">
        <v>115</v>
      </c>
      <c r="F180" s="92"/>
      <c r="G180" s="99"/>
      <c r="H180" s="92"/>
      <c r="I180" s="124" t="str">
        <f>IF(H180="","",IF(H180=0,"«- Correct!","«- Try again!"))</f>
        <v/>
      </c>
    </row>
    <row r="181" spans="1:19" s="1" customFormat="1" ht="12.75" customHeight="1">
      <c r="A181" s="148"/>
      <c r="B181" s="17"/>
      <c r="C181" s="160"/>
      <c r="D181" s="160"/>
      <c r="E181" s="17"/>
      <c r="F181" s="28"/>
      <c r="G181" s="28"/>
      <c r="H181" s="28" t="str">
        <f>IF((F181-G181)=0," ",(F181-G181)+H180)</f>
        <v xml:space="preserve"> </v>
      </c>
      <c r="I181" s="17"/>
    </row>
    <row r="182" spans="1:19" s="1" customFormat="1" ht="12.75" customHeight="1">
      <c r="A182" s="148"/>
      <c r="B182" s="161" t="s">
        <v>142</v>
      </c>
      <c r="C182" s="161"/>
      <c r="D182" s="161"/>
      <c r="E182" s="161"/>
      <c r="F182" s="161"/>
      <c r="G182" s="161"/>
      <c r="H182" s="161"/>
      <c r="I182" s="17"/>
    </row>
    <row r="183" spans="1:19" s="1" customFormat="1" ht="12.75" customHeight="1">
      <c r="A183" s="148"/>
      <c r="B183" s="37"/>
      <c r="C183" s="37"/>
      <c r="D183" s="37"/>
      <c r="E183" s="38"/>
      <c r="F183" s="65"/>
      <c r="G183" s="65"/>
      <c r="H183" s="65"/>
      <c r="I183" s="17"/>
    </row>
    <row r="184" spans="1:19" s="1" customFormat="1" ht="12.75" customHeight="1">
      <c r="A184" s="148"/>
      <c r="B184" s="40" t="s">
        <v>6</v>
      </c>
      <c r="C184" s="48" t="s">
        <v>36</v>
      </c>
      <c r="D184" s="48"/>
      <c r="E184" s="40" t="s">
        <v>123</v>
      </c>
      <c r="F184" s="48" t="s">
        <v>32</v>
      </c>
      <c r="G184" s="48" t="s">
        <v>33</v>
      </c>
      <c r="H184" s="48" t="s">
        <v>37</v>
      </c>
      <c r="I184" s="17"/>
    </row>
    <row r="185" spans="1:19" s="1" customFormat="1" ht="12.75" customHeight="1">
      <c r="A185" s="148"/>
      <c r="B185" s="19" t="s">
        <v>73</v>
      </c>
      <c r="C185" s="160"/>
      <c r="D185" s="160"/>
      <c r="E185" s="18" t="s">
        <v>116</v>
      </c>
      <c r="F185" s="92"/>
      <c r="G185" s="101"/>
      <c r="H185" s="92"/>
      <c r="I185" s="17"/>
    </row>
    <row r="186" spans="1:19" s="1" customFormat="1" ht="12.75" customHeight="1">
      <c r="A186" s="148"/>
      <c r="B186" s="22">
        <v>13</v>
      </c>
      <c r="C186" s="160"/>
      <c r="D186" s="160"/>
      <c r="E186" s="18" t="s">
        <v>115</v>
      </c>
      <c r="F186" s="83"/>
      <c r="G186" s="84"/>
      <c r="H186" s="83"/>
      <c r="I186" s="17"/>
    </row>
    <row r="187" spans="1:19" s="1" customFormat="1" ht="12.75" customHeight="1">
      <c r="A187" s="148"/>
      <c r="B187" s="22">
        <v>28</v>
      </c>
      <c r="C187" s="160"/>
      <c r="D187" s="160"/>
      <c r="E187" s="18" t="s">
        <v>116</v>
      </c>
      <c r="F187" s="92"/>
      <c r="G187" s="99"/>
      <c r="H187" s="92"/>
      <c r="I187" s="124" t="str">
        <f>IF(H187="","",IF(H187=4315,"«- Correct!","«- Try again!"))</f>
        <v/>
      </c>
    </row>
    <row r="188" spans="1:19" s="1" customFormat="1" ht="12.75" customHeight="1">
      <c r="A188" s="148"/>
      <c r="B188" s="17"/>
      <c r="C188" s="17"/>
      <c r="D188" s="17"/>
      <c r="E188" s="17"/>
      <c r="F188" s="17"/>
      <c r="G188" s="17"/>
      <c r="H188" s="17"/>
      <c r="I188" s="17"/>
    </row>
    <row r="189" spans="1:19" ht="12.75" customHeight="1"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</row>
    <row r="190" spans="1:19" s="1" customFormat="1" ht="12.75" customHeight="1">
      <c r="A190" s="148"/>
      <c r="B190" s="161" t="s">
        <v>137</v>
      </c>
      <c r="C190" s="161"/>
      <c r="D190" s="161"/>
      <c r="E190" s="161"/>
      <c r="F190" s="161"/>
      <c r="G190" s="161"/>
      <c r="H190" s="161"/>
      <c r="I190" s="17"/>
    </row>
    <row r="191" spans="1:19" s="1" customFormat="1" ht="12.75" customHeight="1">
      <c r="A191" s="148"/>
      <c r="B191" s="161" t="s">
        <v>13</v>
      </c>
      <c r="C191" s="161"/>
      <c r="D191" s="161"/>
      <c r="E191" s="161"/>
      <c r="F191" s="161"/>
      <c r="G191" s="161"/>
      <c r="H191" s="161"/>
      <c r="I191" s="17"/>
    </row>
    <row r="192" spans="1:19" s="1" customFormat="1" ht="12.75" customHeight="1">
      <c r="A192" s="148"/>
      <c r="B192" s="17"/>
      <c r="C192" s="17"/>
      <c r="D192" s="17"/>
      <c r="E192" s="17"/>
      <c r="F192" s="17"/>
      <c r="G192" s="17"/>
      <c r="H192" s="17"/>
      <c r="I192" s="17"/>
    </row>
    <row r="193" spans="1:9" s="1" customFormat="1" ht="12.75" customHeight="1">
      <c r="A193" s="148"/>
      <c r="B193" s="161" t="s">
        <v>156</v>
      </c>
      <c r="C193" s="161"/>
      <c r="D193" s="161"/>
      <c r="E193" s="161"/>
      <c r="F193" s="161"/>
      <c r="G193" s="161"/>
      <c r="H193" s="161"/>
      <c r="I193" s="17"/>
    </row>
    <row r="194" spans="1:9" s="1" customFormat="1" ht="12.75" customHeight="1">
      <c r="A194" s="148"/>
      <c r="B194" s="37"/>
      <c r="C194" s="37"/>
      <c r="D194" s="37"/>
      <c r="E194" s="38"/>
      <c r="F194" s="65"/>
      <c r="G194" s="65"/>
      <c r="H194" s="65"/>
      <c r="I194" s="17"/>
    </row>
    <row r="195" spans="1:9" s="1" customFormat="1" ht="12.75" customHeight="1">
      <c r="A195" s="148"/>
      <c r="B195" s="46" t="s">
        <v>6</v>
      </c>
      <c r="C195" s="48" t="s">
        <v>36</v>
      </c>
      <c r="D195" s="48"/>
      <c r="E195" s="40" t="s">
        <v>123</v>
      </c>
      <c r="F195" s="48" t="s">
        <v>32</v>
      </c>
      <c r="G195" s="48" t="s">
        <v>33</v>
      </c>
      <c r="H195" s="48" t="s">
        <v>37</v>
      </c>
      <c r="I195" s="17"/>
    </row>
    <row r="196" spans="1:9" s="1" customFormat="1" ht="12.75" customHeight="1">
      <c r="A196" s="148"/>
      <c r="B196" s="19" t="s">
        <v>99</v>
      </c>
      <c r="C196" s="160"/>
      <c r="D196" s="160"/>
      <c r="E196" s="18" t="s">
        <v>129</v>
      </c>
      <c r="F196" s="92"/>
      <c r="G196" s="101"/>
      <c r="H196" s="92"/>
      <c r="I196" s="17"/>
    </row>
    <row r="197" spans="1:9" s="1" customFormat="1" ht="12.75" customHeight="1">
      <c r="A197" s="148"/>
      <c r="B197" s="22">
        <v>17</v>
      </c>
      <c r="C197" s="160"/>
      <c r="D197" s="160"/>
      <c r="E197" s="18" t="s">
        <v>128</v>
      </c>
      <c r="F197" s="83"/>
      <c r="G197" s="84"/>
      <c r="H197" s="83"/>
      <c r="I197" s="17"/>
    </row>
    <row r="198" spans="1:9" s="1" customFormat="1" ht="12.75" customHeight="1">
      <c r="A198" s="148"/>
      <c r="B198" s="22">
        <v>23</v>
      </c>
      <c r="C198" s="160"/>
      <c r="D198" s="160"/>
      <c r="E198" s="18" t="s">
        <v>127</v>
      </c>
      <c r="F198" s="92"/>
      <c r="G198" s="99"/>
      <c r="H198" s="92"/>
      <c r="I198" s="124" t="str">
        <f>IF(H198="","",IF(H198=0,"«- Correct!","«- Try again!"))</f>
        <v/>
      </c>
    </row>
    <row r="199" spans="1:9" s="1" customFormat="1" ht="12.75" customHeight="1">
      <c r="A199" s="148"/>
      <c r="B199" s="17"/>
      <c r="C199" s="17"/>
      <c r="D199" s="17"/>
      <c r="E199" s="17"/>
      <c r="F199" s="17"/>
      <c r="G199" s="17"/>
      <c r="H199" s="17"/>
      <c r="I199" s="17"/>
    </row>
    <row r="200" spans="1:9" s="1" customFormat="1" ht="12.75" customHeight="1">
      <c r="A200" s="148"/>
      <c r="B200" s="161" t="s">
        <v>140</v>
      </c>
      <c r="C200" s="161"/>
      <c r="D200" s="161"/>
      <c r="E200" s="161"/>
      <c r="F200" s="161"/>
      <c r="G200" s="161"/>
      <c r="H200" s="161"/>
      <c r="I200" s="17"/>
    </row>
    <row r="201" spans="1:9" s="1" customFormat="1" ht="12.75" customHeight="1">
      <c r="A201" s="148"/>
      <c r="B201" s="37"/>
      <c r="C201" s="37"/>
      <c r="D201" s="37"/>
      <c r="E201" s="38"/>
      <c r="F201" s="37"/>
      <c r="G201" s="37"/>
      <c r="H201" s="37"/>
      <c r="I201" s="17"/>
    </row>
    <row r="202" spans="1:9" s="1" customFormat="1" ht="12.75" customHeight="1">
      <c r="A202" s="148"/>
      <c r="B202" s="46" t="s">
        <v>6</v>
      </c>
      <c r="C202" s="48" t="s">
        <v>36</v>
      </c>
      <c r="D202" s="48"/>
      <c r="E202" s="40" t="s">
        <v>123</v>
      </c>
      <c r="F202" s="48" t="s">
        <v>32</v>
      </c>
      <c r="G202" s="48" t="s">
        <v>33</v>
      </c>
      <c r="H202" s="48" t="s">
        <v>37</v>
      </c>
      <c r="I202" s="17"/>
    </row>
    <row r="203" spans="1:9" s="1" customFormat="1" ht="12.75" customHeight="1">
      <c r="A203" s="148"/>
      <c r="B203" s="19" t="s">
        <v>73</v>
      </c>
      <c r="C203" s="160"/>
      <c r="D203" s="160"/>
      <c r="E203" s="18" t="s">
        <v>129</v>
      </c>
      <c r="F203" s="127"/>
      <c r="G203" s="128"/>
      <c r="H203" s="127"/>
      <c r="I203" s="17"/>
    </row>
    <row r="204" spans="1:9" s="1" customFormat="1" ht="12.75" customHeight="1">
      <c r="A204" s="148"/>
      <c r="B204" s="22">
        <v>16</v>
      </c>
      <c r="C204" s="160"/>
      <c r="D204" s="160"/>
      <c r="E204" s="18" t="s">
        <v>129</v>
      </c>
      <c r="F204" s="92"/>
      <c r="G204" s="99"/>
      <c r="H204" s="92"/>
      <c r="I204" s="124" t="str">
        <f>IF(H204="","",IF(H204=3000,"«- Correct!","«- Try again!"))</f>
        <v/>
      </c>
    </row>
    <row r="205" spans="1:9" s="1" customFormat="1" ht="12.75" customHeight="1">
      <c r="A205" s="148"/>
      <c r="B205" s="17"/>
      <c r="C205" s="17"/>
      <c r="D205" s="17"/>
      <c r="E205" s="31"/>
      <c r="F205" s="28"/>
      <c r="G205" s="28"/>
      <c r="H205" s="28" t="str">
        <f>IF((G205-F205)=0," ",(G205-F205)+H204)</f>
        <v xml:space="preserve"> </v>
      </c>
      <c r="I205" s="17"/>
    </row>
    <row r="206" spans="1:9" s="1" customFormat="1" ht="12.75" customHeight="1">
      <c r="A206" s="148"/>
      <c r="B206" s="161" t="s">
        <v>143</v>
      </c>
      <c r="C206" s="161"/>
      <c r="D206" s="161"/>
      <c r="E206" s="161"/>
      <c r="F206" s="161"/>
      <c r="G206" s="161"/>
      <c r="H206" s="161"/>
      <c r="I206" s="17"/>
    </row>
    <row r="207" spans="1:9" s="1" customFormat="1" ht="12.75" customHeight="1">
      <c r="A207" s="148"/>
      <c r="B207" s="37"/>
      <c r="C207" s="37"/>
      <c r="D207" s="37"/>
      <c r="E207" s="38"/>
      <c r="F207" s="65"/>
      <c r="G207" s="65"/>
      <c r="H207" s="65"/>
      <c r="I207" s="17"/>
    </row>
    <row r="208" spans="1:9" s="1" customFormat="1" ht="12.75" customHeight="1">
      <c r="A208" s="148"/>
      <c r="B208" s="46" t="s">
        <v>6</v>
      </c>
      <c r="C208" s="48" t="s">
        <v>36</v>
      </c>
      <c r="D208" s="48"/>
      <c r="E208" s="40" t="s">
        <v>123</v>
      </c>
      <c r="F208" s="48" t="s">
        <v>32</v>
      </c>
      <c r="G208" s="48" t="s">
        <v>33</v>
      </c>
      <c r="H208" s="48" t="s">
        <v>37</v>
      </c>
      <c r="I208" s="17"/>
    </row>
    <row r="209" spans="1:19" s="1" customFormat="1" ht="12.75" customHeight="1">
      <c r="A209" s="148"/>
      <c r="B209" s="19" t="s">
        <v>76</v>
      </c>
      <c r="C209" s="160"/>
      <c r="D209" s="160"/>
      <c r="E209" s="18" t="s">
        <v>129</v>
      </c>
      <c r="F209" s="127"/>
      <c r="G209" s="128"/>
      <c r="H209" s="127"/>
      <c r="I209" s="17"/>
    </row>
    <row r="210" spans="1:19" s="1" customFormat="1" ht="12.75" customHeight="1">
      <c r="A210" s="148"/>
      <c r="B210" s="22">
        <v>19</v>
      </c>
      <c r="C210" s="160"/>
      <c r="D210" s="160"/>
      <c r="E210" s="18" t="s">
        <v>128</v>
      </c>
      <c r="F210" s="92"/>
      <c r="G210" s="99"/>
      <c r="H210" s="92"/>
      <c r="I210" s="124" t="str">
        <f>IF(H210="","",IF(H210=21220,"«- Correct!","«- Try again!"))</f>
        <v/>
      </c>
    </row>
    <row r="211" spans="1:19" s="1" customFormat="1" ht="12.75" customHeight="1">
      <c r="A211" s="148"/>
      <c r="B211" s="22"/>
      <c r="C211" s="160"/>
      <c r="D211" s="160"/>
      <c r="E211" s="18"/>
      <c r="F211" s="28"/>
      <c r="G211" s="28"/>
      <c r="H211" s="28"/>
      <c r="I211" s="17"/>
    </row>
    <row r="212" spans="1:19" s="1" customFormat="1" ht="12.75" customHeight="1">
      <c r="A212" s="148"/>
      <c r="B212" s="161" t="s">
        <v>138</v>
      </c>
      <c r="C212" s="161"/>
      <c r="D212" s="161"/>
      <c r="E212" s="161"/>
      <c r="F212" s="161"/>
      <c r="G212" s="161"/>
      <c r="H212" s="161"/>
      <c r="I212" s="17"/>
    </row>
    <row r="213" spans="1:19" s="1" customFormat="1" ht="12.75" customHeight="1">
      <c r="A213" s="148"/>
      <c r="B213" s="37"/>
      <c r="C213" s="37"/>
      <c r="D213" s="37"/>
      <c r="E213" s="38"/>
      <c r="F213" s="65"/>
      <c r="G213" s="65"/>
      <c r="H213" s="65"/>
      <c r="I213" s="17"/>
    </row>
    <row r="214" spans="1:19" s="1" customFormat="1" ht="12.75" customHeight="1">
      <c r="A214" s="148"/>
      <c r="B214" s="46" t="s">
        <v>6</v>
      </c>
      <c r="C214" s="48" t="s">
        <v>36</v>
      </c>
      <c r="D214" s="48"/>
      <c r="E214" s="40" t="s">
        <v>123</v>
      </c>
      <c r="F214" s="48" t="s">
        <v>32</v>
      </c>
      <c r="G214" s="48" t="s">
        <v>33</v>
      </c>
      <c r="H214" s="48" t="s">
        <v>37</v>
      </c>
      <c r="I214" s="17"/>
    </row>
    <row r="215" spans="1:19" s="1" customFormat="1" ht="12.75" customHeight="1">
      <c r="A215" s="148"/>
      <c r="B215" s="19" t="s">
        <v>71</v>
      </c>
      <c r="C215" s="160"/>
      <c r="D215" s="160"/>
      <c r="E215" s="18" t="s">
        <v>129</v>
      </c>
      <c r="F215" s="127"/>
      <c r="G215" s="128"/>
      <c r="H215" s="127"/>
      <c r="I215" s="17"/>
    </row>
    <row r="216" spans="1:19" s="1" customFormat="1" ht="12.75" customHeight="1">
      <c r="A216" s="148"/>
      <c r="B216" s="22">
        <v>13</v>
      </c>
      <c r="C216" s="160"/>
      <c r="D216" s="160"/>
      <c r="E216" s="18" t="s">
        <v>127</v>
      </c>
      <c r="F216" s="92"/>
      <c r="G216" s="99"/>
      <c r="H216" s="92"/>
      <c r="I216" s="124" t="str">
        <f>IF(H216="","",IF(H216=0,"«- Correct!","«- Try again!"))</f>
        <v/>
      </c>
    </row>
    <row r="217" spans="1:19" s="1" customFormat="1" ht="12.75" customHeight="1">
      <c r="A217" s="148"/>
      <c r="B217" s="17"/>
      <c r="C217" s="17"/>
      <c r="D217" s="17"/>
      <c r="E217" s="31"/>
      <c r="F217" s="17"/>
      <c r="G217" s="17"/>
      <c r="H217" s="17"/>
      <c r="I217" s="17"/>
    </row>
    <row r="218" spans="1:19" ht="12.75" customHeight="1"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</row>
    <row r="219" spans="1:19">
      <c r="A219" s="148"/>
      <c r="B219" s="161" t="s">
        <v>137</v>
      </c>
      <c r="C219" s="161"/>
      <c r="D219" s="161"/>
      <c r="E219" s="161"/>
      <c r="F219" s="161"/>
      <c r="G219" s="161"/>
      <c r="H219" s="17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</row>
    <row r="220" spans="1:19">
      <c r="A220" s="148"/>
      <c r="B220" s="161" t="s">
        <v>15</v>
      </c>
      <c r="C220" s="161"/>
      <c r="D220" s="161"/>
      <c r="E220" s="161"/>
      <c r="F220" s="161"/>
      <c r="G220" s="161"/>
      <c r="H220" s="17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</row>
    <row r="221" spans="1:19">
      <c r="A221" s="148"/>
      <c r="B221" s="169" t="s">
        <v>78</v>
      </c>
      <c r="C221" s="169"/>
      <c r="D221" s="169"/>
      <c r="E221" s="169"/>
      <c r="F221" s="169"/>
      <c r="G221" s="169"/>
      <c r="H221" s="17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</row>
    <row r="222" spans="1:19">
      <c r="A222" s="148"/>
      <c r="B222" s="17"/>
      <c r="C222" s="17"/>
      <c r="D222" s="17"/>
      <c r="E222" s="17"/>
      <c r="F222" s="17"/>
      <c r="G222" s="17"/>
      <c r="H222" s="17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</row>
    <row r="223" spans="1:19">
      <c r="A223" s="148"/>
      <c r="B223" s="17"/>
      <c r="C223" s="17"/>
      <c r="D223" s="17"/>
      <c r="E223" s="17"/>
      <c r="F223" s="40" t="s">
        <v>32</v>
      </c>
      <c r="G223" s="40" t="s">
        <v>33</v>
      </c>
      <c r="H223" s="17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</row>
    <row r="224" spans="1:19">
      <c r="A224" s="148"/>
      <c r="B224" s="159" t="s">
        <v>28</v>
      </c>
      <c r="C224" s="159"/>
      <c r="D224" s="159"/>
      <c r="E224" s="159"/>
      <c r="F224" s="70"/>
      <c r="G224" s="71"/>
      <c r="H224" s="17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</row>
    <row r="225" spans="1:19">
      <c r="A225" s="148"/>
      <c r="B225" s="159" t="s">
        <v>38</v>
      </c>
      <c r="C225" s="159"/>
      <c r="D225" s="159"/>
      <c r="E225" s="159"/>
      <c r="F225" s="72"/>
      <c r="G225" s="73"/>
      <c r="H225" s="17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</row>
    <row r="226" spans="1:19">
      <c r="A226" s="148"/>
      <c r="B226" s="159" t="s">
        <v>67</v>
      </c>
      <c r="C226" s="159"/>
      <c r="D226" s="159"/>
      <c r="E226" s="159"/>
      <c r="F226" s="72"/>
      <c r="G226" s="73"/>
      <c r="H226" s="17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</row>
    <row r="227" spans="1:19">
      <c r="A227" s="148"/>
      <c r="B227" s="159" t="s">
        <v>40</v>
      </c>
      <c r="C227" s="159"/>
      <c r="D227" s="159"/>
      <c r="E227" s="159"/>
      <c r="F227" s="72"/>
      <c r="G227" s="73"/>
      <c r="H227" s="17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</row>
    <row r="228" spans="1:19">
      <c r="A228" s="148"/>
      <c r="B228" s="159" t="s">
        <v>41</v>
      </c>
      <c r="C228" s="159"/>
      <c r="D228" s="159"/>
      <c r="E228" s="159"/>
      <c r="F228" s="72"/>
      <c r="G228" s="73"/>
      <c r="H228" s="17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</row>
    <row r="229" spans="1:19">
      <c r="A229" s="148"/>
      <c r="B229" s="159" t="s">
        <v>91</v>
      </c>
      <c r="C229" s="159"/>
      <c r="D229" s="159"/>
      <c r="E229" s="159"/>
      <c r="F229" s="72"/>
      <c r="G229" s="73"/>
      <c r="H229" s="17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</row>
    <row r="230" spans="1:19">
      <c r="A230" s="148"/>
      <c r="B230" s="159" t="s">
        <v>45</v>
      </c>
      <c r="C230" s="159"/>
      <c r="D230" s="159"/>
      <c r="E230" s="159"/>
      <c r="F230" s="74"/>
      <c r="G230" s="75"/>
      <c r="H230" s="17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</row>
    <row r="231" spans="1:19">
      <c r="A231" s="148"/>
      <c r="B231" s="159" t="s">
        <v>92</v>
      </c>
      <c r="C231" s="159"/>
      <c r="D231" s="159"/>
      <c r="E231" s="159"/>
      <c r="F231" s="74"/>
      <c r="G231" s="76"/>
      <c r="H231" s="17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</row>
    <row r="232" spans="1:19">
      <c r="A232" s="148"/>
      <c r="B232" s="159" t="s">
        <v>174</v>
      </c>
      <c r="C232" s="159"/>
      <c r="D232" s="159"/>
      <c r="E232" s="159"/>
      <c r="F232" s="74"/>
      <c r="G232" s="76"/>
      <c r="H232" s="17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</row>
    <row r="233" spans="1:19">
      <c r="A233" s="148"/>
      <c r="B233" s="159" t="s">
        <v>175</v>
      </c>
      <c r="C233" s="159"/>
      <c r="D233" s="159"/>
      <c r="E233" s="159"/>
      <c r="F233" s="74"/>
      <c r="G233" s="76"/>
      <c r="H233" s="17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</row>
    <row r="234" spans="1:19">
      <c r="A234" s="148"/>
      <c r="B234" s="159" t="s">
        <v>25</v>
      </c>
      <c r="C234" s="159"/>
      <c r="D234" s="159"/>
      <c r="E234" s="159"/>
      <c r="F234" s="74"/>
      <c r="G234" s="76"/>
      <c r="H234" s="17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</row>
    <row r="235" spans="1:19">
      <c r="A235" s="148"/>
      <c r="B235" s="159" t="s">
        <v>51</v>
      </c>
      <c r="C235" s="159"/>
      <c r="D235" s="159"/>
      <c r="E235" s="159"/>
      <c r="F235" s="72"/>
      <c r="G235" s="76"/>
      <c r="H235" s="17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</row>
    <row r="236" spans="1:19">
      <c r="A236" s="148"/>
      <c r="B236" s="159" t="s">
        <v>49</v>
      </c>
      <c r="C236" s="159"/>
      <c r="D236" s="159"/>
      <c r="E236" s="159"/>
      <c r="F236" s="72"/>
      <c r="G236" s="76"/>
      <c r="H236" s="17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</row>
    <row r="237" spans="1:19">
      <c r="A237" s="148"/>
      <c r="B237" s="159" t="s">
        <v>113</v>
      </c>
      <c r="C237" s="159"/>
      <c r="D237" s="159"/>
      <c r="E237" s="159"/>
      <c r="F237" s="152"/>
      <c r="G237" s="76"/>
      <c r="H237" s="17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</row>
    <row r="238" spans="1:19">
      <c r="A238" s="148"/>
      <c r="B238" s="159" t="s">
        <v>114</v>
      </c>
      <c r="C238" s="159"/>
      <c r="D238" s="159"/>
      <c r="E238" s="159"/>
      <c r="F238" s="152"/>
      <c r="G238" s="76"/>
      <c r="H238" s="17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</row>
    <row r="239" spans="1:19">
      <c r="A239" s="148"/>
      <c r="B239" s="159" t="s">
        <v>56</v>
      </c>
      <c r="C239" s="159"/>
      <c r="D239" s="159"/>
      <c r="E239" s="159"/>
      <c r="F239" s="153"/>
      <c r="G239" s="154"/>
      <c r="H239" s="17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</row>
    <row r="240" spans="1:19" ht="13.5" thickBot="1">
      <c r="A240" s="148"/>
      <c r="B240" s="159" t="s">
        <v>42</v>
      </c>
      <c r="C240" s="159"/>
      <c r="D240" s="159"/>
      <c r="E240" s="159"/>
      <c r="F240" s="78"/>
      <c r="G240" s="79"/>
      <c r="H240" s="17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</row>
    <row r="241" spans="1:19" ht="13.5" thickTop="1">
      <c r="A241" s="148"/>
      <c r="B241" s="20"/>
      <c r="C241" s="17"/>
      <c r="D241" s="17"/>
      <c r="E241" s="17"/>
      <c r="F241" s="34" t="str">
        <f>IF(F240="","",IF(F240=236806,"Correct!","Try again!"))</f>
        <v/>
      </c>
      <c r="G241" s="34" t="str">
        <f>IF(G240="","",IF(G240=236806,"Correct!","Try again!"))</f>
        <v/>
      </c>
      <c r="H241" s="17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</row>
    <row r="242" spans="1:19">
      <c r="B242"/>
      <c r="C242"/>
      <c r="D242"/>
      <c r="E242"/>
      <c r="F242"/>
      <c r="G242"/>
      <c r="H242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</row>
    <row r="243" spans="1:19">
      <c r="A243" s="148"/>
      <c r="B243" s="161" t="s">
        <v>137</v>
      </c>
      <c r="C243" s="161"/>
      <c r="D243" s="161"/>
      <c r="E243" s="161"/>
      <c r="F243" s="161"/>
      <c r="G243" s="26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</row>
    <row r="244" spans="1:19">
      <c r="A244" s="148"/>
      <c r="B244" s="161" t="s">
        <v>60</v>
      </c>
      <c r="C244" s="161"/>
      <c r="D244" s="161"/>
      <c r="E244" s="161"/>
      <c r="F244" s="161"/>
      <c r="G244" s="26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</row>
    <row r="245" spans="1:19">
      <c r="A245" s="148"/>
      <c r="B245" s="169" t="s">
        <v>78</v>
      </c>
      <c r="C245" s="169"/>
      <c r="D245" s="169"/>
      <c r="E245" s="169"/>
      <c r="F245" s="169"/>
      <c r="G245" s="26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</row>
    <row r="246" spans="1:19">
      <c r="A246" s="148"/>
      <c r="B246" s="17"/>
      <c r="C246" s="17"/>
      <c r="D246" s="17"/>
      <c r="E246" s="17"/>
      <c r="F246" s="26"/>
      <c r="G246" s="26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</row>
    <row r="247" spans="1:19">
      <c r="A247" s="148"/>
      <c r="B247" s="159" t="s">
        <v>144</v>
      </c>
      <c r="C247" s="159"/>
      <c r="D247" s="159"/>
      <c r="E247" s="159"/>
      <c r="F247" s="67"/>
      <c r="G247" s="26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</row>
    <row r="248" spans="1:19">
      <c r="A248" s="148"/>
      <c r="B248" s="159" t="s">
        <v>142</v>
      </c>
      <c r="C248" s="159"/>
      <c r="D248" s="159"/>
      <c r="E248" s="159"/>
      <c r="F248" s="68"/>
      <c r="G248" s="26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</row>
    <row r="249" spans="1:19" ht="13.5" thickBot="1">
      <c r="A249" s="148"/>
      <c r="B249" s="159" t="s">
        <v>61</v>
      </c>
      <c r="C249" s="159"/>
      <c r="D249" s="159"/>
      <c r="E249" s="159"/>
      <c r="F249" s="69"/>
      <c r="G249" s="26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</row>
    <row r="250" spans="1:19" ht="13.5" thickTop="1">
      <c r="A250" s="148"/>
      <c r="B250" s="17"/>
      <c r="C250" s="17"/>
      <c r="D250" s="17"/>
      <c r="E250" s="17"/>
      <c r="F250" s="34" t="str">
        <f>IF(F249="","",IF(F249=19225,"Correct!","Try again!"))</f>
        <v/>
      </c>
      <c r="G250" s="17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</row>
    <row r="251" spans="1:19">
      <c r="B251"/>
      <c r="C251"/>
      <c r="D251"/>
      <c r="E251"/>
      <c r="F251"/>
      <c r="G25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</row>
    <row r="252" spans="1:19">
      <c r="A252" s="148"/>
      <c r="B252" s="161" t="s">
        <v>137</v>
      </c>
      <c r="C252" s="161"/>
      <c r="D252" s="161"/>
      <c r="E252" s="161"/>
      <c r="F252" s="161"/>
      <c r="G252" s="17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</row>
    <row r="253" spans="1:19">
      <c r="A253" s="148"/>
      <c r="B253" s="161" t="s">
        <v>63</v>
      </c>
      <c r="C253" s="161"/>
      <c r="D253" s="161"/>
      <c r="E253" s="161"/>
      <c r="F253" s="161"/>
      <c r="G253" s="17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</row>
    <row r="254" spans="1:19">
      <c r="A254" s="148"/>
      <c r="B254" s="169" t="s">
        <v>78</v>
      </c>
      <c r="C254" s="169"/>
      <c r="D254" s="169"/>
      <c r="E254" s="169"/>
      <c r="F254" s="169"/>
      <c r="G254" s="26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</row>
    <row r="255" spans="1:19">
      <c r="A255" s="148"/>
      <c r="B255" s="17"/>
      <c r="C255" s="17"/>
      <c r="D255" s="17"/>
      <c r="E255" s="17"/>
      <c r="F255" s="26"/>
      <c r="G255" s="26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</row>
    <row r="256" spans="1:19">
      <c r="A256" s="148"/>
      <c r="B256" s="159" t="s">
        <v>140</v>
      </c>
      <c r="C256" s="159"/>
      <c r="D256" s="159"/>
      <c r="E256" s="159"/>
      <c r="F256" s="67"/>
      <c r="G256" s="26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</row>
    <row r="257" spans="1:19">
      <c r="A257" s="148"/>
      <c r="B257" s="159" t="s">
        <v>143</v>
      </c>
      <c r="C257" s="159"/>
      <c r="D257" s="159"/>
      <c r="E257" s="159"/>
      <c r="F257" s="68"/>
      <c r="G257" s="26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</row>
    <row r="258" spans="1:19" ht="13.5" thickBot="1">
      <c r="A258" s="148"/>
      <c r="B258" s="159" t="s">
        <v>64</v>
      </c>
      <c r="C258" s="159"/>
      <c r="D258" s="159"/>
      <c r="E258" s="159"/>
      <c r="F258" s="69"/>
      <c r="G258" s="26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</row>
    <row r="259" spans="1:19" ht="13.5" thickTop="1">
      <c r="A259" s="148"/>
      <c r="B259" s="10"/>
      <c r="C259" s="10"/>
      <c r="D259" s="10"/>
      <c r="E259" s="10"/>
      <c r="F259" s="34" t="str">
        <f>IF(F258="","",IF(F258=24220,"Correct!","Try again!"))</f>
        <v/>
      </c>
      <c r="G259" s="26"/>
    </row>
    <row r="260" spans="1:19">
      <c r="B260"/>
      <c r="C260"/>
      <c r="D260"/>
      <c r="E260"/>
      <c r="F260"/>
      <c r="G260"/>
    </row>
  </sheetData>
  <sheetProtection password="C690" sheet="1" objects="1" scenarios="1" selectLockedCells="1"/>
  <mergeCells count="126">
    <mergeCell ref="B20:K20"/>
    <mergeCell ref="B19:K19"/>
    <mergeCell ref="B221:G221"/>
    <mergeCell ref="B220:G220"/>
    <mergeCell ref="C1:D1"/>
    <mergeCell ref="C67:F67"/>
    <mergeCell ref="B48:K48"/>
    <mergeCell ref="B47:K47"/>
    <mergeCell ref="B61:H61"/>
    <mergeCell ref="C2:D2"/>
    <mergeCell ref="C3:D3"/>
    <mergeCell ref="B60:H60"/>
    <mergeCell ref="B245:F245"/>
    <mergeCell ref="B244:F244"/>
    <mergeCell ref="B243:F243"/>
    <mergeCell ref="B167:H167"/>
    <mergeCell ref="B166:H166"/>
    <mergeCell ref="B32:K32"/>
    <mergeCell ref="C10:D10"/>
    <mergeCell ref="C11:D11"/>
    <mergeCell ref="B191:H191"/>
    <mergeCell ref="B190:H190"/>
    <mergeCell ref="B33:K33"/>
    <mergeCell ref="B75:H75"/>
    <mergeCell ref="B74:H74"/>
    <mergeCell ref="C71:F71"/>
    <mergeCell ref="C38:D38"/>
    <mergeCell ref="C39:D39"/>
    <mergeCell ref="C40:D40"/>
    <mergeCell ref="C41:D41"/>
    <mergeCell ref="C12:D12"/>
    <mergeCell ref="C13:D13"/>
    <mergeCell ref="C14:D14"/>
    <mergeCell ref="C15:D15"/>
    <mergeCell ref="B6:G6"/>
    <mergeCell ref="B5:G5"/>
    <mergeCell ref="C24:D24"/>
    <mergeCell ref="C25:D25"/>
    <mergeCell ref="C26:D26"/>
    <mergeCell ref="C27:D27"/>
    <mergeCell ref="C28:D28"/>
    <mergeCell ref="C29:D29"/>
    <mergeCell ref="C42:D42"/>
    <mergeCell ref="C43:D43"/>
    <mergeCell ref="C44:D44"/>
    <mergeCell ref="E56:F56"/>
    <mergeCell ref="E55:F55"/>
    <mergeCell ref="E54:F54"/>
    <mergeCell ref="E53:F53"/>
    <mergeCell ref="E52:F52"/>
    <mergeCell ref="E51:F51"/>
    <mergeCell ref="C65:E65"/>
    <mergeCell ref="C70:E70"/>
    <mergeCell ref="C69:E69"/>
    <mergeCell ref="C68:E68"/>
    <mergeCell ref="C66:E66"/>
    <mergeCell ref="B169:H169"/>
    <mergeCell ref="B159:D159"/>
    <mergeCell ref="B154:D154"/>
    <mergeCell ref="B149:D149"/>
    <mergeCell ref="B144:D144"/>
    <mergeCell ref="C172:D172"/>
    <mergeCell ref="C173:D173"/>
    <mergeCell ref="C174:D174"/>
    <mergeCell ref="C175:D175"/>
    <mergeCell ref="B176:H176"/>
    <mergeCell ref="C179:D179"/>
    <mergeCell ref="C180:D180"/>
    <mergeCell ref="C181:D181"/>
    <mergeCell ref="B182:H182"/>
    <mergeCell ref="C185:D185"/>
    <mergeCell ref="C186:D186"/>
    <mergeCell ref="C187:D187"/>
    <mergeCell ref="B193:H193"/>
    <mergeCell ref="C196:D196"/>
    <mergeCell ref="C197:D197"/>
    <mergeCell ref="C198:D198"/>
    <mergeCell ref="B200:H200"/>
    <mergeCell ref="C203:D203"/>
    <mergeCell ref="C204:D204"/>
    <mergeCell ref="B206:H206"/>
    <mergeCell ref="C209:D209"/>
    <mergeCell ref="C210:D210"/>
    <mergeCell ref="C211:D211"/>
    <mergeCell ref="B212:H212"/>
    <mergeCell ref="C215:D215"/>
    <mergeCell ref="C216:D216"/>
    <mergeCell ref="B224:E224"/>
    <mergeCell ref="B225:E225"/>
    <mergeCell ref="B226:E226"/>
    <mergeCell ref="B227:E227"/>
    <mergeCell ref="B219:G219"/>
    <mergeCell ref="B228:E228"/>
    <mergeCell ref="B229:E229"/>
    <mergeCell ref="B230:E230"/>
    <mergeCell ref="B231:E231"/>
    <mergeCell ref="B232:E232"/>
    <mergeCell ref="B234:E234"/>
    <mergeCell ref="B233:E233"/>
    <mergeCell ref="B235:E235"/>
    <mergeCell ref="B236:E236"/>
    <mergeCell ref="B237:E237"/>
    <mergeCell ref="B238:E238"/>
    <mergeCell ref="B239:E239"/>
    <mergeCell ref="B240:E240"/>
    <mergeCell ref="B247:E247"/>
    <mergeCell ref="B248:E248"/>
    <mergeCell ref="B249:E249"/>
    <mergeCell ref="B256:E256"/>
    <mergeCell ref="B257:E257"/>
    <mergeCell ref="B258:E258"/>
    <mergeCell ref="B254:F254"/>
    <mergeCell ref="B253:F253"/>
    <mergeCell ref="B252:F252"/>
    <mergeCell ref="B139:D139"/>
    <mergeCell ref="B133:D133"/>
    <mergeCell ref="B123:D123"/>
    <mergeCell ref="B118:D118"/>
    <mergeCell ref="B110:D110"/>
    <mergeCell ref="B104:D104"/>
    <mergeCell ref="B99:D99"/>
    <mergeCell ref="B94:D94"/>
    <mergeCell ref="B89:D89"/>
    <mergeCell ref="B83:D83"/>
    <mergeCell ref="B77:D77"/>
    <mergeCell ref="B128:D128"/>
  </mergeCells>
  <phoneticPr fontId="0" type="noConversion"/>
  <printOptions horizontalCentered="1" gridLinesSet="0"/>
  <pageMargins left="0" right="0" top="0.49" bottom="0.36" header="0.5" footer="0.36"/>
  <pageSetup scale="79" orientation="landscape" r:id="rId1"/>
  <headerFooter alignWithMargins="0"/>
  <rowBreaks count="6" manualBreakCount="6">
    <brk id="31" max="16383" man="1"/>
    <brk id="73" max="16383" man="1"/>
    <brk id="117" max="16383" man="1"/>
    <brk id="165" max="16383" man="1"/>
    <brk id="217" min="1" max="11" man="1"/>
    <brk id="283" max="16383" man="1"/>
  </rowBreaks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A1:M36"/>
  <sheetViews>
    <sheetView showGridLines="0" workbookViewId="0">
      <selection sqref="A1:C1"/>
    </sheetView>
  </sheetViews>
  <sheetFormatPr defaultRowHeight="12.75"/>
  <cols>
    <col min="1" max="1" width="2.7109375" customWidth="1"/>
    <col min="2" max="2" width="6.42578125" customWidth="1"/>
    <col min="3" max="12" width="12.7109375" customWidth="1"/>
    <col min="13" max="13" width="2.7109375" customWidth="1"/>
    <col min="14" max="31" width="12.7109375" customWidth="1"/>
  </cols>
  <sheetData>
    <row r="1" spans="1:13">
      <c r="A1" s="171" t="s">
        <v>168</v>
      </c>
      <c r="B1" s="171"/>
      <c r="C1" s="171"/>
      <c r="E1" s="3"/>
      <c r="F1" s="3"/>
      <c r="G1" s="3"/>
      <c r="H1" s="3"/>
      <c r="I1" s="3"/>
      <c r="J1" s="3"/>
      <c r="K1" s="3"/>
      <c r="L1" s="3"/>
    </row>
    <row r="2" spans="1:13">
      <c r="B2" s="3"/>
      <c r="C2" s="3"/>
      <c r="D2" s="3"/>
      <c r="E2" s="3"/>
      <c r="F2" s="3"/>
      <c r="G2" s="3"/>
      <c r="H2" s="3"/>
      <c r="I2" s="3"/>
      <c r="J2" s="3"/>
      <c r="K2" s="3"/>
      <c r="L2" s="3"/>
    </row>
    <row r="3" spans="1:13">
      <c r="A3" s="148"/>
      <c r="B3" s="175" t="s">
        <v>137</v>
      </c>
      <c r="C3" s="175"/>
      <c r="D3" s="175"/>
      <c r="E3" s="175"/>
      <c r="F3" s="175"/>
      <c r="G3" s="175"/>
      <c r="H3" s="175"/>
      <c r="I3" s="175"/>
      <c r="J3" s="175"/>
      <c r="K3" s="175"/>
      <c r="L3" s="175"/>
      <c r="M3" s="14"/>
    </row>
    <row r="4" spans="1:13">
      <c r="A4" s="148"/>
      <c r="B4" s="8"/>
      <c r="C4" s="9"/>
      <c r="D4" s="9"/>
      <c r="E4" s="9"/>
      <c r="F4" s="9"/>
      <c r="G4" s="9"/>
      <c r="H4" s="9"/>
      <c r="I4" s="9"/>
      <c r="J4" s="9"/>
      <c r="K4" s="9"/>
      <c r="L4" s="9"/>
      <c r="M4" s="14"/>
    </row>
    <row r="5" spans="1:13">
      <c r="A5" s="148"/>
      <c r="B5" s="27"/>
      <c r="C5" s="27"/>
      <c r="D5" s="27"/>
      <c r="E5" s="27"/>
      <c r="F5" s="27"/>
      <c r="G5" s="27"/>
      <c r="H5" s="27"/>
      <c r="I5" s="57" t="s">
        <v>3</v>
      </c>
      <c r="J5" s="57" t="s">
        <v>4</v>
      </c>
      <c r="K5" s="27"/>
      <c r="L5" s="27"/>
      <c r="M5" s="14"/>
    </row>
    <row r="6" spans="1:13">
      <c r="A6" s="148"/>
      <c r="B6" s="49" t="s">
        <v>6</v>
      </c>
      <c r="C6" s="49" t="s">
        <v>7</v>
      </c>
      <c r="D6" s="49"/>
      <c r="E6" s="49"/>
      <c r="F6" s="49"/>
      <c r="G6" s="49" t="s">
        <v>8</v>
      </c>
      <c r="H6" s="49"/>
      <c r="I6" s="58" t="s">
        <v>9</v>
      </c>
      <c r="J6" s="58" t="s">
        <v>10</v>
      </c>
      <c r="K6" s="58" t="s">
        <v>11</v>
      </c>
      <c r="L6" s="58" t="s">
        <v>12</v>
      </c>
      <c r="M6" s="14"/>
    </row>
    <row r="7" spans="1:13">
      <c r="A7" s="148"/>
      <c r="B7" s="12" t="s">
        <v>71</v>
      </c>
      <c r="C7" s="176" t="s">
        <v>23</v>
      </c>
      <c r="D7" s="176"/>
      <c r="E7" s="176"/>
      <c r="F7" s="176"/>
      <c r="G7" s="177" t="s">
        <v>138</v>
      </c>
      <c r="H7" s="176"/>
      <c r="I7" s="53" t="s">
        <v>71</v>
      </c>
      <c r="J7" s="50"/>
      <c r="K7" s="11" t="s">
        <v>72</v>
      </c>
      <c r="L7" s="59">
        <v>43600</v>
      </c>
      <c r="M7" s="14"/>
    </row>
    <row r="8" spans="1:13">
      <c r="A8" s="148"/>
      <c r="B8" s="12">
        <v>2</v>
      </c>
      <c r="C8" s="173" t="s">
        <v>139</v>
      </c>
      <c r="D8" s="172"/>
      <c r="E8" s="172"/>
      <c r="F8" s="172"/>
      <c r="G8" s="172" t="s">
        <v>117</v>
      </c>
      <c r="H8" s="172"/>
      <c r="I8" s="54">
        <v>854</v>
      </c>
      <c r="J8" s="51"/>
      <c r="K8" s="56" t="s">
        <v>14</v>
      </c>
      <c r="L8" s="60">
        <v>16800</v>
      </c>
      <c r="M8" s="14"/>
    </row>
    <row r="9" spans="1:13">
      <c r="A9" s="148"/>
      <c r="B9" s="10">
        <v>3</v>
      </c>
      <c r="C9" s="172" t="s">
        <v>16</v>
      </c>
      <c r="D9" s="172"/>
      <c r="E9" s="172"/>
      <c r="F9" s="172"/>
      <c r="G9" s="173" t="s">
        <v>140</v>
      </c>
      <c r="H9" s="172"/>
      <c r="I9" s="54" t="s">
        <v>73</v>
      </c>
      <c r="J9" s="51"/>
      <c r="K9" s="56" t="s">
        <v>17</v>
      </c>
      <c r="L9" s="60">
        <v>1230</v>
      </c>
      <c r="M9" s="14"/>
    </row>
    <row r="10" spans="1:13">
      <c r="A10" s="148"/>
      <c r="B10" s="10">
        <v>3</v>
      </c>
      <c r="C10" s="173" t="s">
        <v>141</v>
      </c>
      <c r="D10" s="172"/>
      <c r="E10" s="172"/>
      <c r="F10" s="172"/>
      <c r="G10" s="173" t="s">
        <v>142</v>
      </c>
      <c r="H10" s="172"/>
      <c r="I10" s="54">
        <v>855</v>
      </c>
      <c r="J10" s="51"/>
      <c r="K10" s="56" t="s">
        <v>14</v>
      </c>
      <c r="L10" s="60">
        <v>10200</v>
      </c>
      <c r="M10" s="14"/>
    </row>
    <row r="11" spans="1:13">
      <c r="A11" s="148"/>
      <c r="B11" s="10">
        <v>6</v>
      </c>
      <c r="C11" s="172" t="s">
        <v>74</v>
      </c>
      <c r="D11" s="172"/>
      <c r="E11" s="172"/>
      <c r="F11" s="172"/>
      <c r="G11" s="172" t="s">
        <v>107</v>
      </c>
      <c r="H11" s="172"/>
      <c r="I11" s="54"/>
      <c r="J11" s="51"/>
      <c r="K11" s="56"/>
      <c r="L11" s="60">
        <v>82000</v>
      </c>
      <c r="M11" s="14"/>
    </row>
    <row r="12" spans="1:13">
      <c r="A12" s="148"/>
      <c r="B12" s="10">
        <v>9</v>
      </c>
      <c r="C12" s="172" t="s">
        <v>75</v>
      </c>
      <c r="D12" s="172"/>
      <c r="E12" s="172"/>
      <c r="F12" s="172"/>
      <c r="G12" s="173" t="s">
        <v>143</v>
      </c>
      <c r="H12" s="172"/>
      <c r="I12" s="54" t="s">
        <v>76</v>
      </c>
      <c r="J12" s="51"/>
      <c r="K12" s="56" t="s">
        <v>17</v>
      </c>
      <c r="L12" s="60">
        <v>21850</v>
      </c>
      <c r="M12" s="14"/>
    </row>
    <row r="13" spans="1:13">
      <c r="A13" s="148"/>
      <c r="B13" s="10">
        <v>10</v>
      </c>
      <c r="C13" s="173" t="s">
        <v>145</v>
      </c>
      <c r="D13" s="172"/>
      <c r="E13" s="172"/>
      <c r="F13" s="172"/>
      <c r="G13" s="173" t="s">
        <v>144</v>
      </c>
      <c r="H13" s="172"/>
      <c r="I13" s="54">
        <v>856</v>
      </c>
      <c r="J13" s="51"/>
      <c r="K13" s="56" t="s">
        <v>14</v>
      </c>
      <c r="L13" s="60">
        <v>5600</v>
      </c>
      <c r="M13" s="14"/>
    </row>
    <row r="14" spans="1:13">
      <c r="A14" s="148"/>
      <c r="B14" s="10">
        <v>12</v>
      </c>
      <c r="C14" s="172" t="s">
        <v>18</v>
      </c>
      <c r="D14" s="172"/>
      <c r="E14" s="172"/>
      <c r="F14" s="172"/>
      <c r="G14" s="172" t="s">
        <v>117</v>
      </c>
      <c r="H14" s="172"/>
      <c r="I14" s="54">
        <v>854</v>
      </c>
      <c r="J14" s="51"/>
      <c r="K14" s="56" t="s">
        <v>14</v>
      </c>
      <c r="L14" s="60"/>
      <c r="M14" s="14"/>
    </row>
    <row r="15" spans="1:13">
      <c r="A15" s="148"/>
      <c r="B15" s="10">
        <v>13</v>
      </c>
      <c r="C15" s="172" t="s">
        <v>19</v>
      </c>
      <c r="D15" s="172"/>
      <c r="E15" s="172"/>
      <c r="F15" s="172"/>
      <c r="G15" s="173" t="s">
        <v>138</v>
      </c>
      <c r="H15" s="172"/>
      <c r="I15" s="54" t="s">
        <v>71</v>
      </c>
      <c r="J15" s="51">
        <v>416</v>
      </c>
      <c r="K15" s="56" t="s">
        <v>14</v>
      </c>
      <c r="L15" s="60"/>
      <c r="M15" s="14"/>
    </row>
    <row r="16" spans="1:13">
      <c r="A16" s="148"/>
      <c r="B16" s="10">
        <v>13</v>
      </c>
      <c r="C16" s="172" t="s">
        <v>18</v>
      </c>
      <c r="D16" s="172"/>
      <c r="E16" s="172"/>
      <c r="F16" s="172"/>
      <c r="G16" s="173" t="s">
        <v>142</v>
      </c>
      <c r="H16" s="172"/>
      <c r="I16" s="54">
        <v>855</v>
      </c>
      <c r="J16" s="51"/>
      <c r="K16" s="56" t="s">
        <v>14</v>
      </c>
      <c r="L16" s="60"/>
      <c r="M16" s="14"/>
    </row>
    <row r="17" spans="1:13">
      <c r="A17" s="148"/>
      <c r="B17" s="10">
        <v>14</v>
      </c>
      <c r="C17" s="172" t="s">
        <v>108</v>
      </c>
      <c r="D17" s="172"/>
      <c r="E17" s="172"/>
      <c r="F17" s="172"/>
      <c r="G17" s="173" t="s">
        <v>146</v>
      </c>
      <c r="H17" s="172"/>
      <c r="I17" s="54" t="s">
        <v>77</v>
      </c>
      <c r="J17" s="51"/>
      <c r="K17" s="56" t="s">
        <v>14</v>
      </c>
      <c r="L17" s="60">
        <v>32625</v>
      </c>
      <c r="M17" s="14"/>
    </row>
    <row r="18" spans="1:13">
      <c r="A18" s="148"/>
      <c r="B18" s="10">
        <v>15</v>
      </c>
      <c r="C18" s="172" t="s">
        <v>34</v>
      </c>
      <c r="D18" s="172"/>
      <c r="E18" s="172"/>
      <c r="F18" s="172"/>
      <c r="G18" s="173" t="s">
        <v>98</v>
      </c>
      <c r="H18" s="172"/>
      <c r="I18" s="146" t="s">
        <v>102</v>
      </c>
      <c r="J18" s="51">
        <v>417</v>
      </c>
      <c r="K18" s="56"/>
      <c r="L18" s="60">
        <v>18300</v>
      </c>
      <c r="M18" s="14"/>
    </row>
    <row r="19" spans="1:13">
      <c r="A19" s="148"/>
      <c r="B19" s="10">
        <v>15</v>
      </c>
      <c r="C19" s="173" t="s">
        <v>147</v>
      </c>
      <c r="D19" s="172"/>
      <c r="E19" s="172"/>
      <c r="F19" s="172"/>
      <c r="G19" s="172"/>
      <c r="H19" s="172"/>
      <c r="I19" s="54"/>
      <c r="J19" s="51"/>
      <c r="K19" s="56"/>
      <c r="L19" s="60">
        <v>34680</v>
      </c>
      <c r="M19" s="14"/>
    </row>
    <row r="20" spans="1:13">
      <c r="A20" s="148"/>
      <c r="B20" s="10">
        <v>16</v>
      </c>
      <c r="C20" s="172" t="s">
        <v>79</v>
      </c>
      <c r="D20" s="172"/>
      <c r="E20" s="172"/>
      <c r="F20" s="172"/>
      <c r="G20" s="173" t="s">
        <v>140</v>
      </c>
      <c r="H20" s="172"/>
      <c r="I20" s="54" t="s">
        <v>80</v>
      </c>
      <c r="J20" s="51"/>
      <c r="K20" s="56" t="s">
        <v>17</v>
      </c>
      <c r="L20" s="60">
        <v>1770</v>
      </c>
      <c r="M20" s="14"/>
    </row>
    <row r="21" spans="1:13">
      <c r="A21" s="148"/>
      <c r="B21" s="10">
        <v>17</v>
      </c>
      <c r="C21" s="172" t="s">
        <v>120</v>
      </c>
      <c r="D21" s="172"/>
      <c r="E21" s="172"/>
      <c r="F21" s="172"/>
      <c r="G21" s="173" t="s">
        <v>146</v>
      </c>
      <c r="H21" s="172"/>
      <c r="I21" s="54"/>
      <c r="J21" s="51"/>
      <c r="K21" s="56"/>
      <c r="L21" s="60">
        <v>2425</v>
      </c>
      <c r="M21" s="14"/>
    </row>
    <row r="22" spans="1:13">
      <c r="A22" s="148"/>
      <c r="B22" s="10">
        <v>19</v>
      </c>
      <c r="C22" s="172" t="s">
        <v>111</v>
      </c>
      <c r="D22" s="172"/>
      <c r="E22" s="172"/>
      <c r="F22" s="172"/>
      <c r="G22" s="173" t="s">
        <v>143</v>
      </c>
      <c r="H22" s="172"/>
      <c r="I22" s="55"/>
      <c r="J22" s="52"/>
      <c r="K22" s="56"/>
      <c r="L22" s="60">
        <v>630</v>
      </c>
      <c r="M22" s="14"/>
    </row>
    <row r="23" spans="1:13">
      <c r="A23" s="148"/>
      <c r="B23" s="10">
        <v>20</v>
      </c>
      <c r="C23" s="172" t="s">
        <v>18</v>
      </c>
      <c r="D23" s="172"/>
      <c r="E23" s="172"/>
      <c r="F23" s="172"/>
      <c r="G23" s="173" t="s">
        <v>144</v>
      </c>
      <c r="H23" s="172"/>
      <c r="I23" s="54">
        <v>856</v>
      </c>
      <c r="J23" s="51"/>
      <c r="K23" s="56" t="s">
        <v>14</v>
      </c>
      <c r="L23" s="61"/>
      <c r="M23" s="14"/>
    </row>
    <row r="24" spans="1:13">
      <c r="A24" s="148"/>
      <c r="B24" s="10">
        <v>23</v>
      </c>
      <c r="C24" s="173" t="s">
        <v>148</v>
      </c>
      <c r="D24" s="172"/>
      <c r="E24" s="172"/>
      <c r="F24" s="172"/>
      <c r="G24" s="173" t="s">
        <v>146</v>
      </c>
      <c r="H24" s="172"/>
      <c r="I24" s="54" t="s">
        <v>77</v>
      </c>
      <c r="J24" s="51">
        <v>418</v>
      </c>
      <c r="K24" s="56" t="s">
        <v>14</v>
      </c>
      <c r="L24" s="60"/>
      <c r="M24" s="14"/>
    </row>
    <row r="25" spans="1:13">
      <c r="A25" s="148"/>
      <c r="B25" s="10">
        <v>27</v>
      </c>
      <c r="C25" s="173" t="s">
        <v>149</v>
      </c>
      <c r="D25" s="172"/>
      <c r="E25" s="172"/>
      <c r="F25" s="172"/>
      <c r="G25" s="173" t="s">
        <v>144</v>
      </c>
      <c r="H25" s="172"/>
      <c r="I25" s="54">
        <v>857</v>
      </c>
      <c r="J25" s="51"/>
      <c r="K25" s="56" t="s">
        <v>14</v>
      </c>
      <c r="L25" s="60">
        <v>14910</v>
      </c>
      <c r="M25" s="14"/>
    </row>
    <row r="26" spans="1:13">
      <c r="A26" s="148"/>
      <c r="B26" s="10">
        <v>28</v>
      </c>
      <c r="C26" s="173" t="s">
        <v>150</v>
      </c>
      <c r="D26" s="172"/>
      <c r="E26" s="172"/>
      <c r="F26" s="172"/>
      <c r="G26" s="173" t="s">
        <v>142</v>
      </c>
      <c r="H26" s="172"/>
      <c r="I26" s="54">
        <v>858</v>
      </c>
      <c r="J26" s="51"/>
      <c r="K26" s="56" t="s">
        <v>14</v>
      </c>
      <c r="L26" s="60">
        <v>4315</v>
      </c>
      <c r="M26" s="14"/>
    </row>
    <row r="27" spans="1:13">
      <c r="A27" s="148"/>
      <c r="B27" s="10">
        <v>31</v>
      </c>
      <c r="C27" s="172" t="s">
        <v>34</v>
      </c>
      <c r="D27" s="172"/>
      <c r="E27" s="172"/>
      <c r="F27" s="172"/>
      <c r="G27" s="147" t="s">
        <v>98</v>
      </c>
      <c r="H27" s="10"/>
      <c r="I27" s="146" t="s">
        <v>93</v>
      </c>
      <c r="J27" s="51">
        <v>419</v>
      </c>
      <c r="K27" s="56"/>
      <c r="L27" s="60">
        <v>18300</v>
      </c>
      <c r="M27" s="14"/>
    </row>
    <row r="28" spans="1:13">
      <c r="A28" s="148"/>
      <c r="B28" s="10">
        <v>31</v>
      </c>
      <c r="C28" s="173" t="s">
        <v>151</v>
      </c>
      <c r="D28" s="172"/>
      <c r="E28" s="172"/>
      <c r="F28" s="172"/>
      <c r="G28" s="10"/>
      <c r="H28" s="10"/>
      <c r="I28" s="13"/>
      <c r="J28" s="13"/>
      <c r="K28" s="56"/>
      <c r="L28" s="60">
        <v>30180</v>
      </c>
      <c r="M28" s="14"/>
    </row>
    <row r="29" spans="1:13">
      <c r="A29" s="148"/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4"/>
    </row>
    <row r="30" spans="1:13">
      <c r="A30" s="148"/>
      <c r="B30" s="174" t="s">
        <v>104</v>
      </c>
      <c r="C30" s="174"/>
      <c r="D30" s="174"/>
      <c r="E30" s="174"/>
      <c r="F30" s="174"/>
      <c r="G30" s="10"/>
      <c r="H30" s="10"/>
      <c r="I30" s="10"/>
      <c r="J30" s="10"/>
      <c r="K30" s="10"/>
      <c r="L30" s="10"/>
      <c r="M30" s="14"/>
    </row>
    <row r="31" spans="1:13">
      <c r="A31" s="148"/>
      <c r="B31" s="172" t="s">
        <v>118</v>
      </c>
      <c r="C31" s="172"/>
      <c r="D31" s="172"/>
      <c r="E31" s="172"/>
      <c r="F31" s="172"/>
      <c r="G31" s="62">
        <v>10000</v>
      </c>
      <c r="H31" s="10"/>
      <c r="I31" s="10"/>
      <c r="J31" s="10"/>
      <c r="K31" s="10"/>
      <c r="L31" s="10"/>
      <c r="M31" s="14"/>
    </row>
    <row r="32" spans="1:13">
      <c r="A32" s="148"/>
      <c r="B32" s="173" t="s">
        <v>152</v>
      </c>
      <c r="C32" s="172"/>
      <c r="D32" s="172"/>
      <c r="E32" s="172"/>
      <c r="F32" s="172"/>
      <c r="G32" s="62">
        <v>10000</v>
      </c>
      <c r="H32" s="10"/>
      <c r="I32" s="10"/>
      <c r="J32" s="10"/>
      <c r="K32" s="10"/>
      <c r="L32" s="10"/>
      <c r="M32" s="14"/>
    </row>
    <row r="33" spans="1:13">
      <c r="A33" s="148"/>
      <c r="B33" s="172"/>
      <c r="C33" s="172"/>
      <c r="D33" s="172"/>
      <c r="E33" s="172"/>
      <c r="F33" s="172"/>
      <c r="G33" s="10"/>
      <c r="H33" s="10"/>
      <c r="I33" s="10"/>
      <c r="J33" s="10"/>
      <c r="K33" s="10"/>
      <c r="L33" s="10"/>
      <c r="M33" s="14"/>
    </row>
    <row r="34" spans="1:13">
      <c r="A34" s="148"/>
      <c r="B34" s="174" t="s">
        <v>121</v>
      </c>
      <c r="C34" s="174"/>
      <c r="D34" s="174"/>
      <c r="E34" s="174"/>
      <c r="F34" s="174"/>
      <c r="G34" s="10"/>
      <c r="H34" s="10"/>
      <c r="I34" s="10"/>
      <c r="J34" s="10"/>
      <c r="K34" s="10"/>
      <c r="L34" s="10"/>
      <c r="M34" s="14"/>
    </row>
    <row r="35" spans="1:13">
      <c r="A35" s="148"/>
      <c r="B35" s="172" t="s">
        <v>119</v>
      </c>
      <c r="C35" s="172"/>
      <c r="D35" s="172"/>
      <c r="E35" s="172"/>
      <c r="F35" s="172"/>
      <c r="G35" s="62">
        <v>232905</v>
      </c>
      <c r="H35" s="24"/>
      <c r="I35" s="10"/>
      <c r="J35" s="10"/>
      <c r="K35" s="10"/>
      <c r="L35" s="10"/>
      <c r="M35" s="14"/>
    </row>
    <row r="36" spans="1:13">
      <c r="A36" s="148"/>
      <c r="B36" s="14"/>
      <c r="C36" s="14"/>
      <c r="D36" s="14"/>
      <c r="E36" s="14"/>
      <c r="F36" s="14"/>
      <c r="G36" s="14"/>
      <c r="H36" s="14"/>
      <c r="I36" s="14"/>
      <c r="J36" s="14"/>
      <c r="K36" s="14"/>
      <c r="L36" s="14"/>
      <c r="M36" s="14"/>
    </row>
  </sheetData>
  <sheetProtection password="C690" sheet="1" objects="1" scenarios="1" selectLockedCells="1" selectUnlockedCells="1"/>
  <mergeCells count="50">
    <mergeCell ref="B3:L3"/>
    <mergeCell ref="C7:F7"/>
    <mergeCell ref="G7:H7"/>
    <mergeCell ref="C8:F8"/>
    <mergeCell ref="G8:H8"/>
    <mergeCell ref="A1:C1"/>
    <mergeCell ref="C9:F9"/>
    <mergeCell ref="G9:H9"/>
    <mergeCell ref="C10:F10"/>
    <mergeCell ref="G10:H10"/>
    <mergeCell ref="C11:F11"/>
    <mergeCell ref="G11:H11"/>
    <mergeCell ref="C12:F12"/>
    <mergeCell ref="G12:H12"/>
    <mergeCell ref="C13:F13"/>
    <mergeCell ref="G13:H13"/>
    <mergeCell ref="C14:F14"/>
    <mergeCell ref="G14:H14"/>
    <mergeCell ref="C15:F15"/>
    <mergeCell ref="G15:H15"/>
    <mergeCell ref="C16:F16"/>
    <mergeCell ref="G16:H16"/>
    <mergeCell ref="C17:F17"/>
    <mergeCell ref="G17:H17"/>
    <mergeCell ref="C18:F18"/>
    <mergeCell ref="G18:H18"/>
    <mergeCell ref="C19:F19"/>
    <mergeCell ref="G19:H19"/>
    <mergeCell ref="C20:F20"/>
    <mergeCell ref="G20:H20"/>
    <mergeCell ref="C21:F21"/>
    <mergeCell ref="G21:H21"/>
    <mergeCell ref="C22:F22"/>
    <mergeCell ref="G22:H22"/>
    <mergeCell ref="C23:F23"/>
    <mergeCell ref="G23:H23"/>
    <mergeCell ref="C24:F24"/>
    <mergeCell ref="G24:H24"/>
    <mergeCell ref="C25:F25"/>
    <mergeCell ref="G25:H25"/>
    <mergeCell ref="C26:F26"/>
    <mergeCell ref="G26:H26"/>
    <mergeCell ref="B34:F34"/>
    <mergeCell ref="B35:F35"/>
    <mergeCell ref="C27:F27"/>
    <mergeCell ref="C28:F28"/>
    <mergeCell ref="B30:F30"/>
    <mergeCell ref="B31:F31"/>
    <mergeCell ref="B32:F32"/>
    <mergeCell ref="B33:F33"/>
  </mergeCells>
  <phoneticPr fontId="0" type="noConversion"/>
  <printOptions horizontalCentered="1"/>
  <pageMargins left="0.49" right="0.41" top="1" bottom="1" header="0.5" footer="0.5"/>
  <pageSetup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2</vt:i4>
      </vt:variant>
    </vt:vector>
  </HeadingPairs>
  <TitlesOfParts>
    <vt:vector size="6" baseType="lpstr">
      <vt:lpstr>PE-03A</vt:lpstr>
      <vt:lpstr>Given PE-03A</vt:lpstr>
      <vt:lpstr>PE-06Aa</vt:lpstr>
      <vt:lpstr>Given PE-06Aa</vt:lpstr>
      <vt:lpstr>'PE-03A'!Print_Titles</vt:lpstr>
      <vt:lpstr>'PE-06Aa'!Print_Titles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Jack Terry</cp:lastModifiedBy>
  <cp:lastPrinted>2012-12-08T21:18:30Z</cp:lastPrinted>
  <dcterms:created xsi:type="dcterms:W3CDTF">2001-03-22T19:58:11Z</dcterms:created>
  <dcterms:modified xsi:type="dcterms:W3CDTF">2012-12-12T01:51:59Z</dcterms:modified>
</cp:coreProperties>
</file>