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P02-02" sheetId="1" r:id="rId1"/>
    <sheet name="Given P02-02" sheetId="2" r:id="rId2"/>
    <sheet name="P02-03" sheetId="3" r:id="rId3"/>
    <sheet name="Given P02-03" sheetId="4" r:id="rId4"/>
    <sheet name="P02-05" sheetId="5" r:id="rId5"/>
    <sheet name="Given P02-05" sheetId="6" r:id="rId6"/>
    <sheet name="CP2-3" sheetId="7" r:id="rId7"/>
    <sheet name="Industry Ratio Report" sheetId="8" r:id="rId8"/>
    <sheet name="AEO Balance Sheets" sheetId="9" r:id="rId9"/>
    <sheet name="AEO Statement of Income" sheetId="10" r:id="rId10"/>
    <sheet name="AEO Stmts of Stockholders' Eq" sheetId="11" r:id="rId11"/>
    <sheet name="AEO Statments of Cash Flow" sheetId="12" r:id="rId12"/>
    <sheet name="Urban Balance Sheets" sheetId="13" r:id="rId13"/>
    <sheet name="Urban Income Statements" sheetId="14" r:id="rId14"/>
    <sheet name="Urban Stmts Shareholders' Eq" sheetId="15" r:id="rId15"/>
    <sheet name="Urban Stmts of Cash Flow" sheetId="16" r:id="rId16"/>
  </sheets>
  <definedNames>
    <definedName name="home">'CP2-3'!$B$19</definedName>
    <definedName name="_xlnm.Print_Area" localSheetId="8">'AEO Balance Sheets'!$B$1:$J$52</definedName>
    <definedName name="_xlnm.Print_Area" localSheetId="11">'AEO Statments of Cash Flow'!$B$1:$K$59</definedName>
    <definedName name="_xlnm.Print_Area" localSheetId="10">'AEO Stmts of Stockholders'' Eq'!$B$1:$M$41</definedName>
    <definedName name="_xlnm.Print_Area" localSheetId="6">'CP2-3'!$B$1:$F$28</definedName>
    <definedName name="_xlnm.Print_Area" localSheetId="1">'Given P02-02'!$B$1:$F$32</definedName>
    <definedName name="_xlnm.Print_Area" localSheetId="3">'Given P02-03'!$B$1:$F$36</definedName>
    <definedName name="_xlnm.Print_Area" localSheetId="5">'Given P02-05'!$B$1:$F$46</definedName>
    <definedName name="_xlnm.Print_Area" localSheetId="7">'Industry Ratio Report'!$B$1:$J$39</definedName>
    <definedName name="_xlnm.Print_Area" localSheetId="0">'P02-02'!$A$1:$P$39</definedName>
    <definedName name="_xlnm.Print_Area" localSheetId="2">'P02-03'!$A$1:$I$63</definedName>
    <definedName name="_xlnm.Print_Area" localSheetId="4">'P02-05'!$A$1:$H$49</definedName>
    <definedName name="_xlnm.Print_Area" localSheetId="12">'Urban Balance Sheets'!$B$1:$J$40</definedName>
    <definedName name="_xlnm.Print_Area" localSheetId="13">'Urban Income Statements'!$B$1:$I$25</definedName>
    <definedName name="_xlnm.Print_Area" localSheetId="15">'Urban Stmts of Cash Flow'!$B$1:$K$39</definedName>
    <definedName name="_xlnm.Print_Area" localSheetId="14">'Urban Stmts Shareholders'' Eq'!$B$1:$M$36</definedName>
  </definedNames>
  <calcPr fullCalcOnLoad="1"/>
</workbook>
</file>

<file path=xl/comments1.xml><?xml version="1.0" encoding="utf-8"?>
<comments xmlns="http://schemas.openxmlformats.org/spreadsheetml/2006/main">
  <authors>
    <author>x</author>
    <author>jackt</author>
  </authors>
  <commentList>
    <comment ref="B6" authorId="0">
      <text>
        <r>
          <rPr>
            <sz val="9"/>
            <rFont val="Tahoma"/>
            <family val="2"/>
          </rPr>
          <t>Enter a short answer in the space provided.</t>
        </r>
      </text>
    </comment>
    <comment ref="C16" authorId="1">
      <text>
        <r>
          <rPr>
            <sz val="8"/>
            <rFont val="Tahoma"/>
            <family val="2"/>
          </rPr>
          <t>Enter appropriate data in yellow cells.  Your totals  will be verified.</t>
        </r>
        <r>
          <rPr>
            <b/>
            <sz val="8"/>
            <rFont val="Tahoma"/>
            <family val="2"/>
          </rPr>
          <t xml:space="preserve">
</t>
        </r>
      </text>
    </comment>
    <comment ref="B28" authorId="0">
      <text>
        <r>
          <rPr>
            <sz val="9"/>
            <rFont val="Tahoma"/>
            <family val="2"/>
          </rPr>
          <t>Enter a short answer in the space provided.</t>
        </r>
      </text>
    </comment>
    <comment ref="E34" authorId="1">
      <text>
        <r>
          <rPr>
            <sz val="8"/>
            <rFont val="Tahoma"/>
            <family val="2"/>
          </rPr>
          <t>Enter appropriate data in yellow cells.  Your entries  will be verified.</t>
        </r>
        <r>
          <rPr>
            <sz val="8"/>
            <rFont val="Tahoma"/>
            <family val="2"/>
          </rPr>
          <t xml:space="preserve">
</t>
        </r>
      </text>
    </comment>
  </commentList>
</comments>
</file>

<file path=xl/comments3.xml><?xml version="1.0" encoding="utf-8"?>
<comments xmlns="http://schemas.openxmlformats.org/spreadsheetml/2006/main">
  <authors>
    <author>x</author>
  </authors>
  <commentList>
    <comment ref="B7" authorId="0">
      <text>
        <r>
          <rPr>
            <sz val="9"/>
            <rFont val="Tahoma"/>
            <family val="2"/>
          </rPr>
          <t>Enter a short answer in the space provided.</t>
        </r>
      </text>
    </comment>
    <comment ref="B60" authorId="0">
      <text>
        <r>
          <rPr>
            <sz val="9"/>
            <rFont val="Tahoma"/>
            <family val="2"/>
          </rPr>
          <t>Enter a short answer in the space provided.</t>
        </r>
      </text>
    </comment>
    <comment ref="D41" authorId="0">
      <text>
        <r>
          <rPr>
            <sz val="9"/>
            <rFont val="Tahoma"/>
            <family val="2"/>
          </rPr>
          <t>Enter appropriate data in yellow cells.  Your answers  will be verified.</t>
        </r>
      </text>
    </comment>
    <comment ref="D57" authorId="0">
      <text>
        <r>
          <rPr>
            <sz val="9"/>
            <rFont val="Tahoma"/>
            <family val="2"/>
          </rPr>
          <t>Enter appropriate data in yellow cells.  Your answer  will be verified.</t>
        </r>
      </text>
    </comment>
  </commentList>
</comments>
</file>

<file path=xl/comments5.xml><?xml version="1.0" encoding="utf-8"?>
<comments xmlns="http://schemas.openxmlformats.org/spreadsheetml/2006/main">
  <authors>
    <author>x</author>
  </authors>
  <commentList>
    <comment ref="E43" authorId="0">
      <text>
        <r>
          <rPr>
            <sz val="9"/>
            <rFont val="Tahoma"/>
            <family val="2"/>
          </rPr>
          <t>Enter appropriate data in yellow cells.  Your answer  will be verified.</t>
        </r>
      </text>
    </comment>
    <comment ref="B46" authorId="0">
      <text>
        <r>
          <rPr>
            <sz val="9"/>
            <rFont val="Tahoma"/>
            <family val="2"/>
          </rPr>
          <t>Enter a short answer in the space provided.</t>
        </r>
      </text>
    </comment>
    <comment ref="E13" authorId="0">
      <text>
        <r>
          <rPr>
            <sz val="9"/>
            <rFont val="Tahoma"/>
            <family val="2"/>
          </rPr>
          <t>Enter appropriate data in yellow cells.  Your answers  will be verified.</t>
        </r>
      </text>
    </comment>
  </commentList>
</comments>
</file>

<file path=xl/sharedStrings.xml><?xml version="1.0" encoding="utf-8"?>
<sst xmlns="http://schemas.openxmlformats.org/spreadsheetml/2006/main" count="694" uniqueCount="509">
  <si>
    <t>Student Name:</t>
  </si>
  <si>
    <t>Class:</t>
  </si>
  <si>
    <t>Accounting Records</t>
  </si>
  <si>
    <t>Cash</t>
  </si>
  <si>
    <t>Balance Sheet</t>
  </si>
  <si>
    <t>Accounts receivable</t>
  </si>
  <si>
    <t>Inventory</t>
  </si>
  <si>
    <t>Assets</t>
  </si>
  <si>
    <t>Liabilities</t>
  </si>
  <si>
    <t>Current Assets</t>
  </si>
  <si>
    <t>Current Liabilities</t>
  </si>
  <si>
    <t>Equipment</t>
  </si>
  <si>
    <t xml:space="preserve">  Cash</t>
  </si>
  <si>
    <t xml:space="preserve">  Accounts payable</t>
  </si>
  <si>
    <t>Factory building</t>
  </si>
  <si>
    <t xml:space="preserve">  Accrued liabilities payable</t>
  </si>
  <si>
    <t>Intangibles</t>
  </si>
  <si>
    <t xml:space="preserve">  Accounts receivable</t>
  </si>
  <si>
    <t>Accounts payable</t>
  </si>
  <si>
    <t xml:space="preserve">  Inventory</t>
  </si>
  <si>
    <t>Accrued liabilities payable</t>
  </si>
  <si>
    <t xml:space="preserve">  Total Current Assets</t>
  </si>
  <si>
    <t xml:space="preserve">  Total Liabilities</t>
  </si>
  <si>
    <t xml:space="preserve">  Contributed capital</t>
  </si>
  <si>
    <t xml:space="preserve">  Equipment</t>
  </si>
  <si>
    <t xml:space="preserve">  Retained earnings</t>
  </si>
  <si>
    <t>Retained earnings</t>
  </si>
  <si>
    <t xml:space="preserve">  Factory building</t>
  </si>
  <si>
    <t xml:space="preserve">  Intangibles</t>
  </si>
  <si>
    <t xml:space="preserve">Total Liabilities and </t>
  </si>
  <si>
    <t>Total Assets</t>
  </si>
  <si>
    <t>Investments</t>
  </si>
  <si>
    <t>Property, plant and equipment</t>
  </si>
  <si>
    <t xml:space="preserve">  Total assets</t>
  </si>
  <si>
    <t>Stockholders' Equity</t>
  </si>
  <si>
    <t xml:space="preserve">     Cash paid for equipment purchased</t>
  </si>
  <si>
    <t xml:space="preserve">     Signed 1 year note for balance</t>
  </si>
  <si>
    <t xml:space="preserve">     Cash received for shares of capital stock</t>
  </si>
  <si>
    <t xml:space="preserve">     Cash paid for addition</t>
  </si>
  <si>
    <t xml:space="preserve">     Signed 3 year note for balance</t>
  </si>
  <si>
    <t>Given Data P02-03:</t>
  </si>
  <si>
    <t>Problem 02-03</t>
  </si>
  <si>
    <t xml:space="preserve">  Stockholders' Equity</t>
  </si>
  <si>
    <t>Problem 02-05</t>
  </si>
  <si>
    <t>ASSETS</t>
  </si>
  <si>
    <t>Long-term Liabilities</t>
  </si>
  <si>
    <t xml:space="preserve">     Bank loan for purchase of property, plant &amp; equip.</t>
  </si>
  <si>
    <t xml:space="preserve">     Sold investments for cash</t>
  </si>
  <si>
    <t>Given Data P02-05:</t>
  </si>
  <si>
    <t xml:space="preserve">  Total Current Liabilities</t>
  </si>
  <si>
    <t>Requirement 4:</t>
  </si>
  <si>
    <t>DELL, INC.</t>
  </si>
  <si>
    <t>(in millions)</t>
  </si>
  <si>
    <t>Long-term investments</t>
  </si>
  <si>
    <t>Other non-current assets</t>
  </si>
  <si>
    <t>c.  Purchased additional investments</t>
  </si>
  <si>
    <t xml:space="preserve">     (1/5 long-term the remainder short-term)</t>
  </si>
  <si>
    <t>d.  Cash paid for purchase of property, plant &amp; equip.</t>
  </si>
  <si>
    <t>Requirement 3:</t>
  </si>
  <si>
    <t>Requirement 1:</t>
  </si>
  <si>
    <t>Requirement 2:</t>
  </si>
  <si>
    <t>Given Data P02-02:</t>
  </si>
  <si>
    <t>Invested by each of four organizers</t>
  </si>
  <si>
    <t>Shares of stock issues to each organizer</t>
  </si>
  <si>
    <t>Total assets</t>
  </si>
  <si>
    <t>Land</t>
  </si>
  <si>
    <t>Buildings</t>
  </si>
  <si>
    <t>b.  Purchased building</t>
  </si>
  <si>
    <t xml:space="preserve">     Purchased equipment</t>
  </si>
  <si>
    <t>=</t>
  </si>
  <si>
    <t>+</t>
  </si>
  <si>
    <t>Problem 02-02</t>
  </si>
  <si>
    <t>Short-term</t>
  </si>
  <si>
    <t>Notes</t>
  </si>
  <si>
    <t>Receivable</t>
  </si>
  <si>
    <t>Building</t>
  </si>
  <si>
    <t>Beg.</t>
  </si>
  <si>
    <t>Payable</t>
  </si>
  <si>
    <t>Contributed</t>
  </si>
  <si>
    <t>Capital</t>
  </si>
  <si>
    <t>Retained</t>
  </si>
  <si>
    <t>Earnings</t>
  </si>
  <si>
    <t>Totals</t>
  </si>
  <si>
    <t>(a)</t>
  </si>
  <si>
    <t>(b)</t>
  </si>
  <si>
    <t>(c)</t>
  </si>
  <si>
    <t>(d)</t>
  </si>
  <si>
    <t>(e)</t>
  </si>
  <si>
    <t>(f)</t>
  </si>
  <si>
    <t>Total liabilities</t>
  </si>
  <si>
    <t>Total stockholders' equity</t>
  </si>
  <si>
    <t>Cash balance</t>
  </si>
  <si>
    <t>Total current assets</t>
  </si>
  <si>
    <t>a.  Sold additional 9,000 shares of stock</t>
  </si>
  <si>
    <t xml:space="preserve">     Purchased four acres of land</t>
  </si>
  <si>
    <t xml:space="preserve">          Cash paid for purchase</t>
  </si>
  <si>
    <t>Investments (short-term)</t>
  </si>
  <si>
    <t>Notes receivable (long-term)</t>
  </si>
  <si>
    <t>Notes payable (short-term)</t>
  </si>
  <si>
    <t>Long-term notes payable</t>
  </si>
  <si>
    <t xml:space="preserve">  Investments</t>
  </si>
  <si>
    <t xml:space="preserve">  Notes receivable</t>
  </si>
  <si>
    <t xml:space="preserve">  Notes payable</t>
  </si>
  <si>
    <t>(dollars in millions)</t>
  </si>
  <si>
    <t>g.  Purchased patent</t>
  </si>
  <si>
    <t>f.   Sold short-term investments costing</t>
  </si>
  <si>
    <t>EAST HILL HOME HEALTHCARE SERVICES</t>
  </si>
  <si>
    <t>Short-term notes payable</t>
  </si>
  <si>
    <t xml:space="preserve">          Note for remainder due in 15 years</t>
  </si>
  <si>
    <t>c.  Sold one acre of land for cash.</t>
  </si>
  <si>
    <t>d.  Purchased short-term investments</t>
  </si>
  <si>
    <t>e.  One stockholder sold 300 shares to another stockholder.</t>
  </si>
  <si>
    <t>f.  Loan to one shareholder due in six months</t>
  </si>
  <si>
    <t>ST Notes</t>
  </si>
  <si>
    <t>LT Notes</t>
  </si>
  <si>
    <t>COUGAR PLASTICS COMPANY</t>
  </si>
  <si>
    <t>a.  Purchased short-term investments for cash.</t>
  </si>
  <si>
    <t>b.  Loan to supplier (2 year note)</t>
  </si>
  <si>
    <t>c.  Cost of equipment purchased</t>
  </si>
  <si>
    <t>d.  Contract salary for new president.</t>
  </si>
  <si>
    <t>h.   Cost of addition to factory</t>
  </si>
  <si>
    <t>Requirement 3:  Event (d) explanation</t>
  </si>
  <si>
    <t>Current Ratio</t>
  </si>
  <si>
    <t xml:space="preserve">  Short-term investments</t>
  </si>
  <si>
    <t xml:space="preserve">  Receivables and other assets</t>
  </si>
  <si>
    <t xml:space="preserve">  Inventories</t>
  </si>
  <si>
    <t xml:space="preserve">  Other</t>
  </si>
  <si>
    <t xml:space="preserve">  Long-term investments</t>
  </si>
  <si>
    <t xml:space="preserve">  Other non-current assets</t>
  </si>
  <si>
    <t xml:space="preserve">  Other short-term obligations</t>
  </si>
  <si>
    <t xml:space="preserve">  Retained Earnings</t>
  </si>
  <si>
    <t xml:space="preserve">  Other stockholders' equity items</t>
  </si>
  <si>
    <t xml:space="preserve">  Property, plant, and equipment</t>
  </si>
  <si>
    <t>Liabilities and Stockholders' Equity</t>
  </si>
  <si>
    <t>a.  Borrowed from Banks due in two years.</t>
  </si>
  <si>
    <t>b.  Loaned to affiliates, who signed six-month note</t>
  </si>
  <si>
    <t>CP2-3 Comparing Companies within an Industry</t>
  </si>
  <si>
    <t>Required:</t>
  </si>
  <si>
    <t>1.</t>
  </si>
  <si>
    <t>2.</t>
  </si>
  <si>
    <t>In the most recent year, how much cash, if any, was spent buying back (repurchasing) the company's own common stock?</t>
  </si>
  <si>
    <t>3.</t>
  </si>
  <si>
    <t>How much, if any, did each company pay in dividends for the most recent year?</t>
  </si>
  <si>
    <t>4.</t>
  </si>
  <si>
    <t>What account title or titles does each company use to report any land, buildings, and equipment it may have?</t>
  </si>
  <si>
    <t>This workbook is organized as follows:</t>
  </si>
  <si>
    <t>Sheet Name</t>
  </si>
  <si>
    <t>Contents</t>
  </si>
  <si>
    <t>CP2-3 (this worksheet)</t>
  </si>
  <si>
    <t>CP2-3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</si>
  <si>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</si>
  <si>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</si>
  <si>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</si>
  <si>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</si>
  <si>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</si>
  <si>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</si>
  <si>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</si>
  <si>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</si>
  <si>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</si>
  <si>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</si>
  <si>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</si>
  <si>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</si>
  <si>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</si>
  <si>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</si>
  <si>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</si>
  <si>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</si>
  <si>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</si>
  <si>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</si>
  <si>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</si>
  <si>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Liquidity</t>
  </si>
  <si>
    <t>COMPANIES USED IN INDUSTRY ANALYSIS</t>
  </si>
  <si>
    <t>Company Name</t>
  </si>
  <si>
    <t>Ticker Symbol</t>
  </si>
  <si>
    <t>Quick Ratio</t>
  </si>
  <si>
    <t>Abercrombie &amp; Fitch</t>
  </si>
  <si>
    <t>ANF</t>
  </si>
  <si>
    <t>ARO</t>
  </si>
  <si>
    <t>Activity</t>
  </si>
  <si>
    <t>American Eagle Outfitters</t>
  </si>
  <si>
    <t>AEO</t>
  </si>
  <si>
    <t>Inventory Turnover</t>
  </si>
  <si>
    <t>Days to Sell Inventory</t>
  </si>
  <si>
    <t>days</t>
  </si>
  <si>
    <t>Receivables Turnover</t>
  </si>
  <si>
    <t>CHS</t>
  </si>
  <si>
    <t>Average Collection Period</t>
  </si>
  <si>
    <t>PSS</t>
  </si>
  <si>
    <t>Fixed Asset Turnover</t>
  </si>
  <si>
    <t>Total Asset Turnover</t>
  </si>
  <si>
    <t>FL</t>
  </si>
  <si>
    <t>Accounts Payable Turnover</t>
  </si>
  <si>
    <t>GES</t>
  </si>
  <si>
    <t>Profitability</t>
  </si>
  <si>
    <t>Gross Profit Margin</t>
  </si>
  <si>
    <t>Operating Profit Margin</t>
  </si>
  <si>
    <t>Net Profit Margin</t>
  </si>
  <si>
    <t>Return on Equity</t>
  </si>
  <si>
    <t>Return on Assets</t>
  </si>
  <si>
    <t>BKE</t>
  </si>
  <si>
    <t>Quality of Income</t>
  </si>
  <si>
    <t>MW</t>
  </si>
  <si>
    <t>URBN</t>
  </si>
  <si>
    <t>Leverage</t>
  </si>
  <si>
    <t>Times Interest Earned</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</si>
  <si>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</si>
  <si>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</si>
  <si>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</si>
  <si>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</si>
  <si>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</si>
  <si>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</si>
  <si>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</si>
  <si>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</si>
  <si>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</si>
  <si>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</si>
  <si>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</si>
  <si>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</si>
  <si>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</si>
  <si>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(in thousands, except per share amounts)</t>
  </si>
  <si>
    <t>Current assets:</t>
  </si>
  <si>
    <t>Goodwill</t>
  </si>
  <si>
    <t>Non-current deferred income taxes</t>
  </si>
  <si>
    <t>LIABILITIES AND STOCKHOLDERS' EQUITY</t>
  </si>
  <si>
    <t>Current liabilities:</t>
  </si>
  <si>
    <t>Total current liabilities</t>
  </si>
  <si>
    <t>Non-current liabilities:</t>
  </si>
  <si>
    <t>Total non-current liabilities</t>
  </si>
  <si>
    <t>Commitments and contingencies</t>
  </si>
  <si>
    <t>Accumulated other comprehensive (loss) income</t>
  </si>
  <si>
    <t>Total liabilities and stockholders’ equity</t>
  </si>
  <si>
    <t>For the Years Ended</t>
  </si>
  <si>
    <t>Net sales</t>
  </si>
  <si>
    <t>Selling, general and administrative expenses</t>
  </si>
  <si>
    <t>Net income</t>
  </si>
  <si>
    <t>CONSOLIDATED STATEMENTS OF COMPREHENSIVE INCOME</t>
  </si>
  <si>
    <t>Comprehensive income</t>
  </si>
  <si>
    <t>CONSOLIDATED STATEMENTS OF STOCKHOLDERS' EQUITY</t>
  </si>
  <si>
    <t>Accumulated</t>
  </si>
  <si>
    <t>Shares</t>
  </si>
  <si>
    <t>Outstanding</t>
  </si>
  <si>
    <t>Common</t>
  </si>
  <si>
    <t>Treasury</t>
  </si>
  <si>
    <t>Comprehensive</t>
  </si>
  <si>
    <t>Stockholders’</t>
  </si>
  <si>
    <t>(1)</t>
  </si>
  <si>
    <t>Stock</t>
  </si>
  <si>
    <t>Stock (2)</t>
  </si>
  <si>
    <t>Income (loss)</t>
  </si>
  <si>
    <t>Equity</t>
  </si>
  <si>
    <t>Stock awards</t>
  </si>
  <si>
    <t>Repurchase of common stock from employees</t>
  </si>
  <si>
    <t>Reissuance of treasury stock</t>
  </si>
  <si>
    <t>Other comprehensive income, net of tax</t>
  </si>
  <si>
    <t>Balance at January 31, 2009</t>
  </si>
  <si>
    <t>Note 1</t>
  </si>
  <si>
    <t>Note2</t>
  </si>
  <si>
    <t>CONSOLIDATED STATEMENTS OF CASH FLOWS</t>
  </si>
  <si>
    <t>Operating activities:</t>
  </si>
  <si>
    <t>Adjustments to reconcile income to net cash provided by operating activities:</t>
  </si>
  <si>
    <t xml:space="preserve">  Depreciation and amortization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</si>
  <si>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</si>
  <si>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</si>
  <si>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</si>
  <si>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</si>
  <si>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</si>
  <si>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Changes in assets and liabilities:</t>
  </si>
  <si>
    <t xml:space="preserve">  Merchandise inventory</t>
  </si>
  <si>
    <t xml:space="preserve">  Accounts and note receivable</t>
  </si>
  <si>
    <t xml:space="preserve">  Prepaid expenses and other</t>
  </si>
  <si>
    <t xml:space="preserve">  Unredeemed gift cards and gift certificates</t>
  </si>
  <si>
    <t xml:space="preserve">  Deferred lease credits</t>
  </si>
  <si>
    <t xml:space="preserve">  Accrued income and other taxes</t>
  </si>
  <si>
    <t xml:space="preserve">  Accrued liabilities</t>
  </si>
  <si>
    <t>Total adjustments</t>
  </si>
  <si>
    <t>Investing activities:</t>
  </si>
  <si>
    <t xml:space="preserve">  Purchase of available-for-sale securities</t>
  </si>
  <si>
    <t xml:space="preserve">  Sale of available-for-sale securities</t>
  </si>
  <si>
    <t>Financing activities:</t>
  </si>
  <si>
    <t xml:space="preserve">  Repurchase of common stock as part of publicly announced programs</t>
  </si>
  <si>
    <t xml:space="preserve">  Repurchase of common stock from employees</t>
  </si>
  <si>
    <t xml:space="preserve">  Net proceeds from stock options exercised</t>
  </si>
  <si>
    <t xml:space="preserve">  Cash dividends paid</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</si>
  <si>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</si>
  <si>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</si>
  <si>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</si>
  <si>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</si>
  <si>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</si>
  <si>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</si>
  <si>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</si>
  <si>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</si>
  <si>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</si>
  <si>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Property and equipment, net</t>
  </si>
  <si>
    <t>Deferred income taxes and other assets</t>
  </si>
  <si>
    <t>LIABILITIES AND SHAREHOLDERS' EQUITY</t>
  </si>
  <si>
    <t>Current Liabilities:</t>
  </si>
  <si>
    <t>Deferred rent and other liabilities</t>
  </si>
  <si>
    <t>Shareholders' equity:</t>
  </si>
  <si>
    <t>Additional paid-in capital</t>
  </si>
  <si>
    <t>Consolidated Statements of Income</t>
  </si>
  <si>
    <t>Fiscal Year Ended January 31,</t>
  </si>
  <si>
    <t>Cost of sales, including certain buying, distribution</t>
  </si>
  <si>
    <t>Interest income</t>
  </si>
  <si>
    <t>Other income</t>
  </si>
  <si>
    <t>Other expenses</t>
  </si>
  <si>
    <t>Income tax expense</t>
  </si>
  <si>
    <t>Net income per common share:</t>
  </si>
  <si>
    <t>Weighted average common shares outstanding:</t>
  </si>
  <si>
    <t>Consolidated Statements of Shareholders' Equity</t>
  </si>
  <si>
    <t>(in thousands, except share data)</t>
  </si>
  <si>
    <t>Common Shares</t>
  </si>
  <si>
    <t>Additional</t>
  </si>
  <si>
    <t>Number of</t>
  </si>
  <si>
    <t>Par</t>
  </si>
  <si>
    <t>Paid-in</t>
  </si>
  <si>
    <t>Income</t>
  </si>
  <si>
    <t>Value</t>
  </si>
  <si>
    <t>Total</t>
  </si>
  <si>
    <t>Net Income</t>
  </si>
  <si>
    <t>Foreign currency translation</t>
  </si>
  <si>
    <t>Share-based compensation</t>
  </si>
  <si>
    <t>Tax effect of share exercises</t>
  </si>
  <si>
    <t>Balances as of January 31, 2009</t>
  </si>
  <si>
    <t>Consolidated Statements of Cash Flows</t>
  </si>
  <si>
    <t>(in thousands)</t>
  </si>
  <si>
    <t>Cash flows from operating activities:</t>
  </si>
  <si>
    <t>Cash flows from investing activities:</t>
  </si>
  <si>
    <t>Cash flows from financing activities:</t>
  </si>
  <si>
    <t>Share repurchases</t>
  </si>
  <si>
    <t>Effect of exchange rate changes on cash and cash equivalents</t>
  </si>
  <si>
    <t>Cash and cash equivalents at beginning of period</t>
  </si>
  <si>
    <t>Cash and cash equivalents at end of period</t>
  </si>
  <si>
    <t>Supplemental cash flow information:</t>
  </si>
  <si>
    <t>Cash paid during the year for:</t>
  </si>
  <si>
    <t>Compute the current ratio for both companies.  Compared to the industry average (from the Industry Ratio Report), are these two companies more or less able to satisfy short-term obligations with current assets?  How is the current ratio influenced by these companies' choice to rent space instead of buying it?</t>
  </si>
  <si>
    <t>Aeropostale Inc.</t>
  </si>
  <si>
    <t>Ascena Retail Group, Inc.</t>
  </si>
  <si>
    <t>ASNA</t>
  </si>
  <si>
    <t>Brown Shoe Company</t>
  </si>
  <si>
    <t>BWS</t>
  </si>
  <si>
    <t>Chico's FAS Inc.</t>
  </si>
  <si>
    <t>Collective Brands Inc.</t>
  </si>
  <si>
    <t>Dillard's Inc.</t>
  </si>
  <si>
    <t>DDS</t>
  </si>
  <si>
    <t>DSW Inc.</t>
  </si>
  <si>
    <t>DSW</t>
  </si>
  <si>
    <t>Foot Locker Inc.</t>
  </si>
  <si>
    <t>Genesco Inc.</t>
  </si>
  <si>
    <t>GCO</t>
  </si>
  <si>
    <t>Guess? Inc.</t>
  </si>
  <si>
    <t>Jos. A. Bank Clothiers Inc.</t>
  </si>
  <si>
    <t>JOSB</t>
  </si>
  <si>
    <t>Saks Inc.</t>
  </si>
  <si>
    <t>SKS</t>
  </si>
  <si>
    <t>Signet Jewelers Ltd.</t>
  </si>
  <si>
    <t>SIG</t>
  </si>
  <si>
    <t>Stage Stores Inc.</t>
  </si>
  <si>
    <t>SSI</t>
  </si>
  <si>
    <t>The Buckle Inc.</t>
  </si>
  <si>
    <t>The Children's Place</t>
  </si>
  <si>
    <t>PLCE</t>
  </si>
  <si>
    <t>The Finish Line Inc.</t>
  </si>
  <si>
    <t>FINL</t>
  </si>
  <si>
    <t>The Men's Warehouse Inc.</t>
  </si>
  <si>
    <t>Urban Outfitters</t>
  </si>
  <si>
    <t>January 28,</t>
  </si>
  <si>
    <t>January 29,</t>
  </si>
  <si>
    <t xml:space="preserve">  Cash and cash equivalents</t>
  </si>
  <si>
    <t xml:space="preserve">  Deferred income taxes</t>
  </si>
  <si>
    <t>Property and equipment, at cost, net of accumulated depreciation</t>
  </si>
  <si>
    <t>Intangible assets, at cost, net of accumulated amortization</t>
  </si>
  <si>
    <t>Other assets</t>
  </si>
  <si>
    <t xml:space="preserve">  Accrued compensation and payroll taxes</t>
  </si>
  <si>
    <t xml:space="preserve">  Accrued rent</t>
  </si>
  <si>
    <t xml:space="preserve">  Current portion of deferred lease credits</t>
  </si>
  <si>
    <t xml:space="preserve">  Other liabilities and accrued expenses</t>
  </si>
  <si>
    <t xml:space="preserve">  Non-current accrued income taxes</t>
  </si>
  <si>
    <t xml:space="preserve">  Other non-current liabilities</t>
  </si>
  <si>
    <t>Stockholders’ equity:</t>
  </si>
  <si>
    <t xml:space="preserve">  Preferred stock, $0.01 par value; 5,000 shares authorized; none issued and outstanding</t>
  </si>
  <si>
    <t xml:space="preserve">  Common stock, $0.01 par value; 600,000 shared authorized; 249,566 and 249,566 shares</t>
  </si>
  <si>
    <t xml:space="preserve">    issued; 193,848 and 194,366 shares outstanding , respectively</t>
  </si>
  <si>
    <t xml:space="preserve">  Accumulated other comprehensive income</t>
  </si>
  <si>
    <t xml:space="preserve">  Treasury stock, 55,718 and 55,200 shares, respectively, at cost</t>
  </si>
  <si>
    <t>January 30,</t>
  </si>
  <si>
    <t>Income from continuing operations</t>
  </si>
  <si>
    <t>Loss from discontinued operations, net of tax</t>
  </si>
  <si>
    <r>
      <t>(In thousands)</t>
    </r>
    <r>
      <rPr>
        <sz val="10"/>
        <rFont val="Arial"/>
        <family val="2"/>
      </rPr>
      <t xml:space="preserve"> </t>
    </r>
  </si>
  <si>
    <t>Other comprehensive :</t>
  </si>
  <si>
    <t>Temporary (impairment) recovery related to investment securities, net of tax</t>
  </si>
  <si>
    <t>Reclassification adjustment for realized losses in net income related to investment securities, net of tax</t>
  </si>
  <si>
    <t>Foreign currency translation gain</t>
  </si>
  <si>
    <t>Other comprehensive income</t>
  </si>
  <si>
    <t>Cash dividends and dividend equivalents ($0.40 per share)</t>
  </si>
  <si>
    <t>Balance at January 30, 2010</t>
  </si>
  <si>
    <t>Repurchase of common stock as part of publicly announced programs</t>
  </si>
  <si>
    <t>Cash dividends and dividend equivalents ($0.93 per share)</t>
  </si>
  <si>
    <t>Balance at January 29, 2011</t>
  </si>
  <si>
    <t>Cash dividends and dividend equivalents ($0.44 per share)</t>
  </si>
  <si>
    <t>Balance at January 28, 2012</t>
  </si>
  <si>
    <t>600,000 authorized, 249,566 issued and 193,848 outstanding, $0.01 par value common stock at January 28, 2012; 600,000 authorized, 249,566 issued and 194,366 outstanding, $0.01 par value common stock at January 29, 2011; 600,000 authorized, 249,561 issued and 206,832 outstanding (excluding 992 shares of non-vested restricted stock), $0.01 par value common stock at January 30, 2010; The Company has 5,000 authorized, with none issued or outstanding, $0.01 par value preferred stock at January 28, 2012, January 29, 2011, and January 30, 2010.</t>
  </si>
  <si>
    <t>55,718 shares, 55,200 shares, and 41,737 shares at January 28, 2012, January 29, 2011, and January 30, 2010, respectively.  During Fiscal 2011 and Fiscal 2010 and Fiscal 2009, 992 shares, 3,072 shares and 1,528 shares, respectively, were reissued from treasury stock for the issuance of share-based payments.</t>
  </si>
  <si>
    <t xml:space="preserve">  Share-based compensation</t>
  </si>
  <si>
    <t xml:space="preserve">  Realized investment losses</t>
  </si>
  <si>
    <t xml:space="preserve">  Other assets</t>
  </si>
  <si>
    <t>Net cash provided by operating activities from continuing operations</t>
  </si>
  <si>
    <t xml:space="preserve">  Capital expenditures for property and equipment</t>
  </si>
  <si>
    <t xml:space="preserve">  Acquisition of intangible assets</t>
  </si>
  <si>
    <t>Net cash (used for) provided by investing activities from continuing operations</t>
  </si>
  <si>
    <t xml:space="preserve">  Payments on capital leases</t>
  </si>
  <si>
    <t xml:space="preserve">  Repayment of note payable</t>
  </si>
  <si>
    <t xml:space="preserve">  Cash used to net settle equity awards</t>
  </si>
  <si>
    <t>Net cash used for financing activities from continuing operations</t>
  </si>
  <si>
    <t>Cash flows of discontinued operations</t>
  </si>
  <si>
    <t xml:space="preserve">  Net cash used for operating activities</t>
  </si>
  <si>
    <t xml:space="preserve">  Net cash used for investing activities</t>
  </si>
  <si>
    <t xml:space="preserve">  Net cash used for financing activities</t>
  </si>
  <si>
    <t xml:space="preserve">  Effect of exchange rates on cash</t>
  </si>
  <si>
    <t>Net cash used for discontinued operations</t>
  </si>
  <si>
    <t xml:space="preserve">  Marketable securities</t>
  </si>
  <si>
    <t xml:space="preserve">  Accounts receivable, net of allowance for doubtful accounts of  $1,614</t>
  </si>
  <si>
    <t xml:space="preserve">    and $1,015, respectively</t>
  </si>
  <si>
    <t xml:space="preserve">  Prepaid expenses and other current assets</t>
  </si>
  <si>
    <t xml:space="preserve">  Deferred taxes</t>
  </si>
  <si>
    <t xml:space="preserve">    Total current assets</t>
  </si>
  <si>
    <t xml:space="preserve">    Total Assets</t>
  </si>
  <si>
    <t xml:space="preserve">  Accrued compensation</t>
  </si>
  <si>
    <t xml:space="preserve">  Accrued expenses and other current liabilities</t>
  </si>
  <si>
    <t xml:space="preserve">    Total current liabilities</t>
  </si>
  <si>
    <t xml:space="preserve">    Total Liabilities</t>
  </si>
  <si>
    <t>Commitments and contingencies (see Note 12)</t>
  </si>
  <si>
    <t>Preferred shares; $.0001 par value, 10,000,000 shares authorized, none issued</t>
  </si>
  <si>
    <t>Common shares; $.0001 par value, 200,000,000 shares authorized, 144,633,007 and</t>
  </si>
  <si>
    <t xml:space="preserve">  164,413,427 issued and outstanding, respectively</t>
  </si>
  <si>
    <t xml:space="preserve">    Total Shareholders’ Equity</t>
  </si>
  <si>
    <t xml:space="preserve">    Total Liabilities and Shareholders' Equity</t>
  </si>
  <si>
    <t xml:space="preserve">  and occupancy costs</t>
  </si>
  <si>
    <t xml:space="preserve">    Gross profit</t>
  </si>
  <si>
    <t xml:space="preserve">    Income from operations</t>
  </si>
  <si>
    <t xml:space="preserve">    Income before income taxes</t>
  </si>
  <si>
    <t xml:space="preserve">    Net income</t>
  </si>
  <si>
    <t xml:space="preserve">    Basic</t>
  </si>
  <si>
    <t xml:space="preserve">    Diluted</t>
  </si>
  <si>
    <t>Loss</t>
  </si>
  <si>
    <t>Unrealized gains on marketable securities, net of tax</t>
  </si>
  <si>
    <t>Stock options and awards</t>
  </si>
  <si>
    <t>Balances as of January 31, 2010</t>
  </si>
  <si>
    <t>Unrealized losses on marketable securities, net of tax</t>
  </si>
  <si>
    <t>Share Repurchases</t>
  </si>
  <si>
    <t>Balances as of January 31, 2011</t>
  </si>
  <si>
    <t>Balances as of January 31, 2012</t>
  </si>
  <si>
    <t xml:space="preserve">  Net income</t>
  </si>
  <si>
    <t xml:space="preserve">  Adjustments to reconcile net income to net cash provided by operating activities:</t>
  </si>
  <si>
    <t xml:space="preserve">    Depreciation and amortization</t>
  </si>
  <si>
    <t xml:space="preserve">    Provision for deferred income taxes</t>
  </si>
  <si>
    <t xml:space="preserve">    Excess tax benefit on share-based compensation</t>
  </si>
  <si>
    <t xml:space="preserve">    Share-based compensation expense</t>
  </si>
  <si>
    <t xml:space="preserve">    Loss on disposition of property and equipment, net</t>
  </si>
  <si>
    <t xml:space="preserve">    Changes in assets and liabilities:</t>
  </si>
  <si>
    <t xml:space="preserve">      Receivables</t>
  </si>
  <si>
    <t xml:space="preserve">      Inventories</t>
  </si>
  <si>
    <t xml:space="preserve">      Prepaid expenses and other assets</t>
  </si>
  <si>
    <t xml:space="preserve">      Accounts payable, accrued expenses and other liabilities</t>
  </si>
  <si>
    <t xml:space="preserve">  Net cash provided by operating activities</t>
  </si>
  <si>
    <t xml:space="preserve">  Cash paid for property and equipment</t>
  </si>
  <si>
    <t xml:space="preserve">  Cash paid for marketable securities</t>
  </si>
  <si>
    <t xml:space="preserve">  Sales and maturities of marketable securities</t>
  </si>
  <si>
    <t xml:space="preserve">  Net cash provided by (used in) investing activities</t>
  </si>
  <si>
    <t xml:space="preserve">  Exercise of stock options</t>
  </si>
  <si>
    <t xml:space="preserve">  Excess tax benefit of stock options exercises</t>
  </si>
  <si>
    <t xml:space="preserve">  Share repurchases</t>
  </si>
  <si>
    <t xml:space="preserve">  Net cash (used in) provided by financing activities</t>
  </si>
  <si>
    <t>(Decrease) increase in cash and cash equivalents</t>
  </si>
  <si>
    <t xml:space="preserve">  Income taxes</t>
  </si>
  <si>
    <t xml:space="preserve">  Non-cash investing activities - Accrued capital expenditures</t>
  </si>
  <si>
    <t>CP2-3 Home</t>
  </si>
  <si>
    <t>Transactions during 2016:</t>
  </si>
  <si>
    <t>Par value per share</t>
  </si>
  <si>
    <t>Accounting records at end of 2015:</t>
  </si>
  <si>
    <t>Common stock</t>
  </si>
  <si>
    <t>Pd-In Capital</t>
  </si>
  <si>
    <t>at December 31, 2014</t>
  </si>
  <si>
    <t>Transactions during 2015:</t>
  </si>
  <si>
    <t>e.  Issued shares of $0.50 par value capital stock</t>
  </si>
  <si>
    <t>f.  Borrowed cash from bank payable in three months</t>
  </si>
  <si>
    <t>i.  Cash refund for returned defective equipment</t>
  </si>
  <si>
    <t>Trial Balance</t>
  </si>
  <si>
    <t>At December 31, 2015</t>
  </si>
  <si>
    <t>Requirement 5:</t>
  </si>
  <si>
    <t>Investments (short -term)</t>
  </si>
  <si>
    <t>Notes payable (long-term)</t>
  </si>
  <si>
    <t>Additional Paid-in capital</t>
  </si>
  <si>
    <t xml:space="preserve">   Totals</t>
  </si>
  <si>
    <t>Debit</t>
  </si>
  <si>
    <t>Credit</t>
  </si>
  <si>
    <t xml:space="preserve">  Common stock</t>
  </si>
  <si>
    <t xml:space="preserve">  Additional paid-in capital</t>
  </si>
  <si>
    <t xml:space="preserve">  Total Stockholders' Equity</t>
  </si>
  <si>
    <t xml:space="preserve">Requirement 6: </t>
  </si>
  <si>
    <t>at February 3, 2012</t>
  </si>
  <si>
    <t xml:space="preserve">    Total liabilities</t>
  </si>
  <si>
    <t>Stockholders' equity:</t>
  </si>
  <si>
    <t xml:space="preserve">    Total stockholders' equity</t>
  </si>
  <si>
    <t>Total stockholders' equity and liabilities</t>
  </si>
  <si>
    <t xml:space="preserve">  Common Stock ($0.01 par value)</t>
  </si>
  <si>
    <t>2012 transactions:</t>
  </si>
  <si>
    <t>e.  Issued additional 1,000 shares of stock for cash.</t>
  </si>
  <si>
    <t>g.  Dividends paid during 2012</t>
  </si>
  <si>
    <t>at February 1, 2013</t>
  </si>
  <si>
    <t xml:space="preserve">  Other current assets</t>
  </si>
  <si>
    <t>Total liabilities and stockholders' equity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</si>
</sst>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_)"/>
    <numFmt numFmtId="169" formatCode="0.0%"/>
    <numFmt numFmtId="170" formatCode="0.0_)"/>
    <numFmt numFmtId="171" formatCode="0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00"/>
    <numFmt numFmtId="178" formatCode="0.0000"/>
    <numFmt numFmtId="179" formatCode="0.000"/>
    <numFmt numFmtId="180" formatCode="[$€-2]\ #,##0.00"/>
    <numFmt numFmtId="181" formatCode="[$€-2]\ #,##0.0"/>
    <numFmt numFmtId="182" formatCode="[$€-2]\ #,##0"/>
    <numFmt numFmtId="183" formatCode="[$€-2]\ #,##0;[Red][$€-2]\ #,##0"/>
    <numFmt numFmtId="184" formatCode="#,##0.0"/>
    <numFmt numFmtId="185" formatCode="0.0"/>
    <numFmt numFmtId="186" formatCode="#,##0.000000000000000000000000000000_);\(#,##0.000000000000000000000000000000\)"/>
    <numFmt numFmtId="187" formatCode="&quot;$&quot;#,##0"/>
    <numFmt numFmtId="188" formatCode="&quot;Yes&quot;;&quot;Yes&quot;;&quot;No&quot;"/>
    <numFmt numFmtId="189" formatCode="&quot;True&quot;;&quot;True&quot;;&quot;False&quot;"/>
    <numFmt numFmtId="190" formatCode="&quot;On&quot;;&quot;On&quot;;&quot;Off&quot;"/>
    <numFmt numFmtId="191" formatCode="[$€-2]\ #,##0.00_);[Red]\([$€-2]\ #,##0.00\)"/>
    <numFmt numFmtId="192" formatCode="_(&quot;$&quot;* #,##0.000_);_(&quot;$&quot;* \(#,##0.000\);_(&quot;$&quot;* &quot;-&quot;???_);_(@_)"/>
    <numFmt numFmtId="193" formatCode="&quot;$&quot;#,##0.000_);\(&quot;$&quot;#,##0.000\)"/>
    <numFmt numFmtId="194" formatCode="0.000000"/>
    <numFmt numFmtId="195" formatCode="_(* #,##0.000_);_(* \(#,##0.000\);_(* &quot;-&quot;???_);_(@_)"/>
  </numFmts>
  <fonts count="49">
    <font>
      <sz val="10"/>
      <name val="Arial"/>
      <family val="2"/>
    </font>
    <font>
      <b/>
      <sz val="10"/>
      <name val="Arial"/>
      <family val="0"/>
    </font>
    <font>
      <i/>
      <sz val="10"/>
      <name val="Arial"/>
      <family val="0"/>
    </font>
    <font>
      <b/>
      <i/>
      <sz val="10"/>
      <name val="Arial"/>
      <family val="0"/>
    </font>
    <font>
      <sz val="9"/>
      <name val="Tahoma"/>
      <family val="2"/>
    </font>
    <font>
      <sz val="9"/>
      <color indexed="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8"/>
      <color indexed="10"/>
      <name val="Arial"/>
      <family val="2"/>
    </font>
    <font>
      <b/>
      <sz val="12"/>
      <name val="Arial"/>
      <family val="2"/>
    </font>
    <font>
      <b/>
      <sz val="11"/>
      <name val="Arial"/>
      <family val="2"/>
    </font>
    <font>
      <b/>
      <u val="single"/>
      <sz val="10"/>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A6CAF0"/>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color indexed="63"/>
      </left>
      <right style="hair">
        <color indexed="44"/>
      </right>
      <top style="thin"/>
      <bottom style="hair">
        <color indexed="44"/>
      </bottom>
    </border>
    <border>
      <left style="hair">
        <color indexed="44"/>
      </left>
      <right>
        <color indexed="63"/>
      </right>
      <top style="thin"/>
      <bottom style="hair">
        <color indexed="44"/>
      </bottom>
    </border>
    <border>
      <left style="hair">
        <color indexed="44"/>
      </left>
      <right style="hair">
        <color indexed="44"/>
      </right>
      <top style="thin"/>
      <bottom style="hair">
        <color indexed="44"/>
      </bottom>
    </border>
    <border>
      <left>
        <color indexed="63"/>
      </left>
      <right>
        <color indexed="63"/>
      </right>
      <top style="thin"/>
      <bottom style="hair">
        <color indexed="44"/>
      </bottom>
    </border>
    <border>
      <left>
        <color indexed="63"/>
      </left>
      <right style="hair">
        <color indexed="44"/>
      </right>
      <top>
        <color indexed="63"/>
      </top>
      <bottom style="hair">
        <color indexed="44"/>
      </bottom>
    </border>
    <border>
      <left style="hair">
        <color indexed="44"/>
      </left>
      <right>
        <color indexed="63"/>
      </right>
      <top>
        <color indexed="63"/>
      </top>
      <bottom style="hair">
        <color indexed="44"/>
      </bottom>
    </border>
    <border>
      <left style="hair">
        <color indexed="44"/>
      </left>
      <right style="hair">
        <color indexed="44"/>
      </right>
      <top>
        <color indexed="63"/>
      </top>
      <bottom style="hair">
        <color indexed="44"/>
      </bottom>
    </border>
    <border>
      <left>
        <color indexed="63"/>
      </left>
      <right>
        <color indexed="63"/>
      </right>
      <top style="hair">
        <color indexed="44"/>
      </top>
      <bottom style="hair">
        <color indexed="44"/>
      </bottom>
    </border>
    <border>
      <left style="hair">
        <color indexed="44"/>
      </left>
      <right style="hair">
        <color indexed="44"/>
      </right>
      <top style="hair">
        <color indexed="44"/>
      </top>
      <bottom style="hair">
        <color indexed="44"/>
      </bottom>
    </border>
    <border>
      <left style="hair">
        <color indexed="44"/>
      </left>
      <right>
        <color indexed="63"/>
      </right>
      <top style="hair">
        <color indexed="44"/>
      </top>
      <bottom style="hair">
        <color indexed="44"/>
      </bottom>
    </border>
    <border>
      <left>
        <color indexed="63"/>
      </left>
      <right style="hair">
        <color indexed="44"/>
      </right>
      <top style="hair">
        <color indexed="44"/>
      </top>
      <bottom style="thin"/>
    </border>
    <border>
      <left style="hair">
        <color indexed="44"/>
      </left>
      <right>
        <color indexed="63"/>
      </right>
      <top style="hair">
        <color indexed="44"/>
      </top>
      <bottom style="thin"/>
    </border>
    <border>
      <left style="hair">
        <color indexed="44"/>
      </left>
      <right style="hair">
        <color indexed="44"/>
      </right>
      <top style="hair">
        <color indexed="44"/>
      </top>
      <bottom style="thin"/>
    </border>
    <border>
      <left>
        <color indexed="63"/>
      </left>
      <right style="hair">
        <color indexed="44"/>
      </right>
      <top style="thin"/>
      <bottom style="thin"/>
    </border>
    <border>
      <left>
        <color indexed="63"/>
      </left>
      <right>
        <color indexed="63"/>
      </right>
      <top>
        <color indexed="63"/>
      </top>
      <bottom style="hair">
        <color indexed="44"/>
      </bottom>
    </border>
    <border>
      <left>
        <color indexed="63"/>
      </left>
      <right>
        <color indexed="63"/>
      </right>
      <top style="hair">
        <color indexed="44"/>
      </top>
      <bottom>
        <color indexed="63"/>
      </bottom>
    </border>
    <border>
      <left>
        <color indexed="63"/>
      </left>
      <right>
        <color indexed="63"/>
      </right>
      <top style="hair">
        <color indexed="44"/>
      </top>
      <bottom style="thin"/>
    </border>
    <border>
      <left>
        <color indexed="63"/>
      </left>
      <right>
        <color indexed="63"/>
      </right>
      <top>
        <color indexed="63"/>
      </top>
      <bottom style="double"/>
    </border>
    <border>
      <left style="hair">
        <color rgb="FF99CCFF"/>
      </left>
      <right>
        <color indexed="63"/>
      </right>
      <top>
        <color indexed="63"/>
      </top>
      <bottom style="hair">
        <color rgb="FF99CCFF"/>
      </bottom>
    </border>
    <border>
      <left>
        <color indexed="63"/>
      </left>
      <right style="hair">
        <color rgb="FF99CCFF"/>
      </right>
      <top style="hair">
        <color rgb="FF99CCFF"/>
      </top>
      <bottom style="hair">
        <color rgb="FF99CCFF"/>
      </bottom>
    </border>
    <border>
      <left style="hair">
        <color rgb="FF99CCFF"/>
      </left>
      <right>
        <color indexed="63"/>
      </right>
      <top style="hair">
        <color rgb="FF99CCFF"/>
      </top>
      <bottom style="hair">
        <color rgb="FF99CCFF"/>
      </bottom>
    </border>
    <border>
      <left>
        <color indexed="63"/>
      </left>
      <right style="hair">
        <color rgb="FF99CCFF"/>
      </right>
      <top style="hair">
        <color rgb="FF99CCFF"/>
      </top>
      <bottom>
        <color indexed="63"/>
      </bottom>
    </border>
    <border>
      <left style="hair">
        <color rgb="FF99CCFF"/>
      </left>
      <right>
        <color indexed="63"/>
      </right>
      <top style="hair">
        <color rgb="FF99CCFF"/>
      </top>
      <bottom>
        <color indexed="63"/>
      </bottom>
    </border>
    <border>
      <left>
        <color indexed="63"/>
      </left>
      <right style="hair">
        <color rgb="FF99CCFF"/>
      </right>
      <top>
        <color indexed="63"/>
      </top>
      <bottom style="hair">
        <color rgb="FF99CCFF"/>
      </bottom>
    </border>
    <border>
      <left>
        <color indexed="63"/>
      </left>
      <right style="hair">
        <color rgb="FF99CCFF"/>
      </right>
      <top style="thin"/>
      <bottom style="double"/>
    </border>
    <border>
      <left>
        <color indexed="63"/>
      </left>
      <right>
        <color indexed="63"/>
      </right>
      <top style="double"/>
      <bottom>
        <color indexed="63"/>
      </bottom>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style="thin"/>
      <bottom>
        <color indexed="63"/>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41" fontId="0" fillId="31" borderId="0">
      <alignment horizontal="center"/>
      <protection/>
    </xf>
    <xf numFmtId="41" fontId="0" fillId="32" borderId="0" applyBorder="0">
      <alignment/>
      <protection locked="0"/>
    </xf>
    <xf numFmtId="0" fontId="43" fillId="33" borderId="0" applyNumberFormat="0" applyBorder="0" applyAlignment="0" applyProtection="0"/>
    <xf numFmtId="0" fontId="0" fillId="0" borderId="0">
      <alignment/>
      <protection/>
    </xf>
    <xf numFmtId="0" fontId="0" fillId="34"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5">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42" applyNumberFormat="1" applyFont="1" applyBorder="1" applyAlignment="1">
      <alignment/>
    </xf>
    <xf numFmtId="0" fontId="0" fillId="0" borderId="0" xfId="0" applyFont="1" applyAlignment="1">
      <alignment/>
    </xf>
    <xf numFmtId="1" fontId="0" fillId="0" borderId="0" xfId="42" applyNumberFormat="1" applyFont="1" applyBorder="1" applyAlignment="1">
      <alignment/>
    </xf>
    <xf numFmtId="0" fontId="1" fillId="35" borderId="0" xfId="0" applyFont="1" applyFill="1" applyAlignment="1" applyProtection="1">
      <alignment horizontal="centerContinuous"/>
      <protection/>
    </xf>
    <xf numFmtId="1" fontId="0" fillId="35" borderId="0" xfId="42" applyNumberFormat="1" applyFont="1" applyFill="1" applyBorder="1" applyAlignment="1">
      <alignment horizontal="centerContinuous"/>
    </xf>
    <xf numFmtId="1" fontId="0" fillId="35" borderId="0" xfId="42" applyNumberFormat="1" applyFont="1" applyFill="1" applyBorder="1" applyAlignment="1">
      <alignment/>
    </xf>
    <xf numFmtId="0" fontId="0" fillId="35" borderId="0" xfId="0" applyFont="1" applyFill="1" applyAlignment="1">
      <alignment/>
    </xf>
    <xf numFmtId="165" fontId="0" fillId="35" borderId="0" xfId="42" applyNumberFormat="1" applyFont="1" applyFill="1" applyAlignment="1">
      <alignment/>
    </xf>
    <xf numFmtId="0" fontId="0" fillId="35" borderId="0" xfId="0" applyFill="1" applyAlignment="1">
      <alignment/>
    </xf>
    <xf numFmtId="0" fontId="1" fillId="35" borderId="0" xfId="0" applyFont="1" applyFill="1" applyAlignment="1">
      <alignment/>
    </xf>
    <xf numFmtId="0" fontId="0" fillId="35" borderId="0" xfId="0" applyFont="1" applyFill="1" applyAlignment="1">
      <alignment/>
    </xf>
    <xf numFmtId="0" fontId="1" fillId="35" borderId="0" xfId="0" applyFont="1" applyFill="1" applyBorder="1" applyAlignment="1" quotePrefix="1">
      <alignment horizontal="left"/>
    </xf>
    <xf numFmtId="1" fontId="0" fillId="35" borderId="0" xfId="42" applyNumberFormat="1" applyFont="1" applyFill="1" applyBorder="1" applyAlignment="1">
      <alignment/>
    </xf>
    <xf numFmtId="0" fontId="0" fillId="35" borderId="0" xfId="0" applyFont="1" applyFill="1" applyAlignment="1" applyProtection="1">
      <alignment/>
      <protection/>
    </xf>
    <xf numFmtId="0" fontId="5" fillId="35" borderId="0" xfId="0" applyFont="1" applyFill="1" applyAlignment="1">
      <alignment horizontal="center"/>
    </xf>
    <xf numFmtId="3" fontId="0" fillId="35" borderId="0" xfId="42" applyNumberFormat="1" applyFont="1" applyFill="1" applyBorder="1" applyAlignment="1">
      <alignment/>
    </xf>
    <xf numFmtId="165" fontId="0" fillId="35" borderId="0" xfId="42" applyNumberFormat="1" applyFont="1" applyFill="1" applyBorder="1" applyAlignment="1">
      <alignment/>
    </xf>
    <xf numFmtId="0" fontId="0" fillId="35" borderId="0" xfId="0" applyFont="1" applyFill="1" applyBorder="1" applyAlignment="1">
      <alignment/>
    </xf>
    <xf numFmtId="0" fontId="2" fillId="35" borderId="0" xfId="0" applyFont="1" applyFill="1" applyAlignment="1">
      <alignment/>
    </xf>
    <xf numFmtId="1" fontId="0" fillId="0" borderId="0" xfId="42" applyNumberFormat="1" applyFont="1" applyFill="1" applyBorder="1" applyAlignment="1">
      <alignment/>
    </xf>
    <xf numFmtId="3" fontId="0" fillId="0" borderId="0" xfId="42" applyNumberFormat="1" applyFont="1" applyFill="1" applyBorder="1" applyAlignment="1">
      <alignment/>
    </xf>
    <xf numFmtId="1" fontId="0" fillId="0" borderId="0" xfId="42" applyNumberFormat="1" applyFont="1" applyFill="1" applyBorder="1" applyAlignment="1">
      <alignment/>
    </xf>
    <xf numFmtId="165" fontId="0" fillId="0" borderId="0" xfId="42" applyNumberFormat="1" applyFont="1" applyFill="1" applyAlignment="1">
      <alignment/>
    </xf>
    <xf numFmtId="0" fontId="0" fillId="35" borderId="0" xfId="0" applyFill="1" applyBorder="1" applyAlignment="1" quotePrefix="1">
      <alignment horizontal="center"/>
    </xf>
    <xf numFmtId="0" fontId="0" fillId="35" borderId="0" xfId="0" applyFill="1" applyBorder="1" applyAlignment="1">
      <alignment/>
    </xf>
    <xf numFmtId="37" fontId="0" fillId="35" borderId="0" xfId="0" applyNumberFormat="1" applyFill="1" applyBorder="1" applyAlignment="1">
      <alignment/>
    </xf>
    <xf numFmtId="0" fontId="1" fillId="35" borderId="10" xfId="0" applyFont="1" applyFill="1" applyBorder="1" applyAlignment="1">
      <alignment horizontal="center"/>
    </xf>
    <xf numFmtId="0" fontId="0" fillId="0" borderId="0" xfId="0" applyFill="1" applyBorder="1" applyAlignment="1">
      <alignment/>
    </xf>
    <xf numFmtId="37" fontId="0" fillId="0" borderId="0" xfId="0" applyNumberForma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xf>
    <xf numFmtId="5" fontId="0" fillId="0" borderId="0" xfId="0" applyNumberFormat="1" applyFont="1" applyFill="1" applyBorder="1" applyAlignment="1">
      <alignment/>
    </xf>
    <xf numFmtId="0" fontId="0" fillId="0" borderId="0" xfId="0" applyFont="1" applyFill="1" applyBorder="1" applyAlignment="1" quotePrefix="1">
      <alignment horizontal="center"/>
    </xf>
    <xf numFmtId="0" fontId="0" fillId="0" borderId="0" xfId="0" applyFill="1" applyBorder="1" applyAlignment="1" quotePrefix="1">
      <alignment horizontal="center"/>
    </xf>
    <xf numFmtId="0" fontId="1" fillId="35" borderId="0" xfId="0" applyFont="1" applyFill="1" applyAlignment="1">
      <alignment horizontal="center"/>
    </xf>
    <xf numFmtId="0" fontId="0" fillId="35" borderId="0" xfId="0" applyFill="1" applyAlignment="1">
      <alignment horizontal="center"/>
    </xf>
    <xf numFmtId="0" fontId="0" fillId="35" borderId="0" xfId="0" applyFill="1" applyBorder="1" applyAlignment="1">
      <alignment horizontal="center"/>
    </xf>
    <xf numFmtId="0" fontId="0" fillId="35" borderId="0" xfId="0" applyFill="1" applyBorder="1" applyAlignment="1">
      <alignment/>
    </xf>
    <xf numFmtId="0" fontId="0" fillId="0" borderId="0" xfId="0" applyFill="1" applyBorder="1" applyAlignment="1">
      <alignment/>
    </xf>
    <xf numFmtId="0" fontId="5" fillId="35" borderId="0" xfId="0" applyFont="1" applyFill="1" applyBorder="1" applyAlignment="1">
      <alignment/>
    </xf>
    <xf numFmtId="0" fontId="1" fillId="0" borderId="0" xfId="0" applyFont="1" applyAlignment="1" applyProtection="1">
      <alignment/>
      <protection locked="0"/>
    </xf>
    <xf numFmtId="43" fontId="0" fillId="36" borderId="0" xfId="42" applyNumberFormat="1" applyFont="1" applyFill="1" applyBorder="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41" fontId="0" fillId="35" borderId="0" xfId="44" applyNumberFormat="1" applyFont="1" applyFill="1" applyBorder="1" applyAlignment="1">
      <alignment/>
    </xf>
    <xf numFmtId="41" fontId="0" fillId="35" borderId="0" xfId="42" applyNumberFormat="1" applyFont="1" applyFill="1" applyAlignment="1">
      <alignment/>
    </xf>
    <xf numFmtId="41" fontId="0" fillId="35" borderId="0" xfId="42" applyNumberFormat="1" applyFont="1" applyFill="1" applyBorder="1" applyAlignment="1">
      <alignment/>
    </xf>
    <xf numFmtId="42" fontId="0" fillId="35" borderId="0" xfId="44" applyNumberFormat="1" applyFont="1" applyFill="1" applyBorder="1" applyAlignment="1">
      <alignment/>
    </xf>
    <xf numFmtId="42" fontId="0" fillId="35" borderId="0" xfId="42" applyNumberFormat="1" applyFont="1" applyFill="1" applyBorder="1" applyAlignment="1">
      <alignment/>
    </xf>
    <xf numFmtId="0" fontId="11" fillId="35" borderId="0" xfId="0" applyFont="1" applyFill="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0" borderId="0" xfId="0" applyFont="1" applyBorder="1" applyAlignment="1" applyProtection="1" quotePrefix="1">
      <alignment horizontal="left"/>
      <protection/>
    </xf>
    <xf numFmtId="0" fontId="1" fillId="35" borderId="0" xfId="0" applyFont="1" applyFill="1" applyAlignment="1" applyProtection="1">
      <alignment/>
      <protection/>
    </xf>
    <xf numFmtId="0" fontId="0" fillId="35" borderId="0" xfId="0" applyFont="1" applyFill="1" applyAlignment="1" applyProtection="1">
      <alignment/>
      <protection/>
    </xf>
    <xf numFmtId="0" fontId="0" fillId="37" borderId="0" xfId="0" applyFont="1" applyFill="1" applyAlignment="1" applyProtection="1">
      <alignment/>
      <protection/>
    </xf>
    <xf numFmtId="1" fontId="0" fillId="35" borderId="0" xfId="42" applyNumberFormat="1" applyFont="1" applyFill="1" applyBorder="1" applyAlignment="1" applyProtection="1">
      <alignment/>
      <protection/>
    </xf>
    <xf numFmtId="1" fontId="1" fillId="35" borderId="0" xfId="42" applyNumberFormat="1" applyFont="1" applyFill="1" applyBorder="1" applyAlignment="1" applyProtection="1">
      <alignment/>
      <protection/>
    </xf>
    <xf numFmtId="0" fontId="0" fillId="35" borderId="0" xfId="0" applyFill="1" applyAlignment="1" applyProtection="1">
      <alignment/>
      <protection/>
    </xf>
    <xf numFmtId="1" fontId="1" fillId="35" borderId="0" xfId="42" applyNumberFormat="1" applyFont="1" applyFill="1" applyBorder="1" applyAlignment="1" applyProtection="1">
      <alignment/>
      <protection/>
    </xf>
    <xf numFmtId="1" fontId="0" fillId="35" borderId="0" xfId="42" applyNumberFormat="1" applyFont="1" applyFill="1" applyBorder="1" applyAlignment="1" applyProtection="1">
      <alignment horizontal="centerContinuous"/>
      <protection/>
    </xf>
    <xf numFmtId="1" fontId="0" fillId="35" borderId="0" xfId="42" applyNumberFormat="1" applyFont="1" applyFill="1" applyBorder="1" applyAlignment="1" applyProtection="1">
      <alignment/>
      <protection/>
    </xf>
    <xf numFmtId="0" fontId="1" fillId="35" borderId="0" xfId="0" applyFont="1" applyFill="1" applyAlignment="1">
      <alignment horizontal="left"/>
    </xf>
    <xf numFmtId="0" fontId="0" fillId="35" borderId="0" xfId="0" applyFont="1" applyFill="1" applyAlignment="1">
      <alignment horizontal="left"/>
    </xf>
    <xf numFmtId="0" fontId="13" fillId="36" borderId="0" xfId="0" applyFont="1" applyFill="1" applyAlignment="1">
      <alignment horizontal="center"/>
    </xf>
    <xf numFmtId="0" fontId="0" fillId="36" borderId="0" xfId="0" applyFont="1" applyFill="1" applyAlignment="1">
      <alignment/>
    </xf>
    <xf numFmtId="49" fontId="1" fillId="36" borderId="0" xfId="0" applyNumberFormat="1" applyFont="1" applyFill="1" applyAlignment="1">
      <alignment horizontal="right" vertical="top" indent="1"/>
    </xf>
    <xf numFmtId="0" fontId="0" fillId="36" borderId="0" xfId="0" applyFont="1" applyFill="1" applyAlignment="1">
      <alignment horizontal="left" vertical="top" wrapText="1"/>
    </xf>
    <xf numFmtId="0" fontId="0" fillId="36" borderId="0" xfId="0" applyFont="1" applyFill="1" applyAlignment="1">
      <alignment horizontal="justify" wrapText="1"/>
    </xf>
    <xf numFmtId="0" fontId="0" fillId="36" borderId="0" xfId="0" applyFont="1" applyFill="1" applyAlignment="1">
      <alignment horizontal="left" wrapText="1"/>
    </xf>
    <xf numFmtId="49" fontId="1" fillId="36" borderId="0" xfId="0" applyNumberFormat="1" applyFont="1" applyFill="1" applyAlignment="1">
      <alignment horizontal="right" indent="1"/>
    </xf>
    <xf numFmtId="0" fontId="0" fillId="36" borderId="0" xfId="0" applyFont="1" applyFill="1" applyAlignment="1">
      <alignment vertical="top" wrapText="1"/>
    </xf>
    <xf numFmtId="49" fontId="0" fillId="36" borderId="0" xfId="0" applyNumberFormat="1" applyFont="1" applyFill="1" applyAlignment="1">
      <alignment horizontal="left" indent="1"/>
    </xf>
    <xf numFmtId="0" fontId="0" fillId="36" borderId="0" xfId="0" applyFont="1" applyFill="1" applyAlignment="1">
      <alignment horizontal="left" indent="1"/>
    </xf>
    <xf numFmtId="0" fontId="14" fillId="35" borderId="0" xfId="0" applyFont="1" applyFill="1" applyAlignment="1">
      <alignment horizontal="left"/>
    </xf>
    <xf numFmtId="0" fontId="14" fillId="35" borderId="0" xfId="0" applyFont="1" applyFill="1" applyAlignment="1">
      <alignment/>
    </xf>
    <xf numFmtId="0" fontId="1" fillId="35" borderId="10" xfId="0" applyFont="1" applyFill="1" applyBorder="1" applyAlignment="1">
      <alignment vertical="top" wrapText="1"/>
    </xf>
    <xf numFmtId="16" fontId="1" fillId="35" borderId="0" xfId="0" applyNumberFormat="1" applyFont="1" applyFill="1" applyAlignment="1">
      <alignment horizontal="center"/>
    </xf>
    <xf numFmtId="0" fontId="1" fillId="35" borderId="11" xfId="0" applyFont="1" applyFill="1" applyBorder="1" applyAlignment="1">
      <alignment horizontal="center"/>
    </xf>
    <xf numFmtId="0" fontId="1" fillId="35" borderId="11" xfId="0" applyFont="1" applyFill="1" applyBorder="1" applyAlignment="1" quotePrefix="1">
      <alignment horizontal="center"/>
    </xf>
    <xf numFmtId="41" fontId="1" fillId="35" borderId="12" xfId="0" applyNumberFormat="1" applyFont="1" applyFill="1" applyBorder="1" applyAlignment="1">
      <alignment wrapText="1"/>
    </xf>
    <xf numFmtId="42" fontId="1" fillId="35" borderId="12" xfId="0" applyNumberFormat="1" applyFont="1" applyFill="1" applyBorder="1" applyAlignment="1">
      <alignment wrapText="1"/>
    </xf>
    <xf numFmtId="41" fontId="1" fillId="35" borderId="13" xfId="0" applyNumberFormat="1" applyFont="1" applyFill="1" applyBorder="1" applyAlignment="1">
      <alignment wrapText="1"/>
    </xf>
    <xf numFmtId="42" fontId="1" fillId="35" borderId="14" xfId="0" applyNumberFormat="1" applyFont="1" applyFill="1" applyBorder="1" applyAlignment="1">
      <alignment vertical="center" wrapText="1"/>
    </xf>
    <xf numFmtId="0" fontId="0" fillId="0" borderId="0" xfId="0" applyAlignment="1">
      <alignment vertical="top" wrapText="1"/>
    </xf>
    <xf numFmtId="41" fontId="1" fillId="35" borderId="0" xfId="0" applyNumberFormat="1" applyFont="1" applyFill="1" applyAlignment="1">
      <alignment wrapText="1"/>
    </xf>
    <xf numFmtId="0" fontId="0" fillId="0" borderId="0" xfId="0" applyAlignment="1">
      <alignment/>
    </xf>
    <xf numFmtId="0" fontId="9" fillId="35" borderId="0" xfId="53" applyFill="1" applyAlignment="1" applyProtection="1">
      <alignment/>
      <protection locked="0"/>
    </xf>
    <xf numFmtId="0" fontId="1" fillId="0" borderId="0" xfId="0" applyFont="1" applyAlignment="1" applyProtection="1">
      <alignment horizontal="left"/>
      <protection locked="0"/>
    </xf>
    <xf numFmtId="41" fontId="0" fillId="31" borderId="0" xfId="56">
      <alignment horizontal="center"/>
      <protection/>
    </xf>
    <xf numFmtId="41" fontId="0" fillId="36" borderId="15" xfId="0" applyNumberFormat="1" applyFill="1" applyBorder="1" applyAlignment="1" applyProtection="1">
      <alignment/>
      <protection locked="0"/>
    </xf>
    <xf numFmtId="41" fontId="0" fillId="36" borderId="16" xfId="0" applyNumberFormat="1" applyFill="1" applyBorder="1" applyAlignment="1" applyProtection="1">
      <alignment/>
      <protection locked="0"/>
    </xf>
    <xf numFmtId="41" fontId="0" fillId="35" borderId="0" xfId="0" applyNumberFormat="1" applyFill="1" applyBorder="1" applyAlignment="1" quotePrefix="1">
      <alignment horizontal="center"/>
    </xf>
    <xf numFmtId="41" fontId="0" fillId="36" borderId="17" xfId="0" applyNumberFormat="1" applyFill="1" applyBorder="1" applyAlignment="1" applyProtection="1">
      <alignment/>
      <protection locked="0"/>
    </xf>
    <xf numFmtId="41" fontId="0" fillId="36" borderId="18" xfId="0" applyNumberFormat="1" applyFill="1" applyBorder="1" applyAlignment="1" applyProtection="1">
      <alignment/>
      <protection locked="0"/>
    </xf>
    <xf numFmtId="41" fontId="0" fillId="35" borderId="0" xfId="0" applyNumberFormat="1" applyFill="1" applyAlignment="1" quotePrefix="1">
      <alignment horizontal="center"/>
    </xf>
    <xf numFmtId="41" fontId="0" fillId="36" borderId="19" xfId="0" applyNumberFormat="1" applyFill="1" applyBorder="1" applyAlignment="1" applyProtection="1">
      <alignment/>
      <protection locked="0"/>
    </xf>
    <xf numFmtId="41" fontId="0" fillId="36" borderId="20" xfId="0" applyNumberFormat="1" applyFill="1" applyBorder="1" applyAlignment="1" applyProtection="1">
      <alignment/>
      <protection locked="0"/>
    </xf>
    <xf numFmtId="41" fontId="0" fillId="36" borderId="21" xfId="0" applyNumberFormat="1" applyFill="1" applyBorder="1" applyAlignment="1" applyProtection="1">
      <alignment/>
      <protection locked="0"/>
    </xf>
    <xf numFmtId="41" fontId="0" fillId="36" borderId="22" xfId="0" applyNumberFormat="1" applyFill="1" applyBorder="1" applyAlignment="1" applyProtection="1">
      <alignment/>
      <protection locked="0"/>
    </xf>
    <xf numFmtId="41" fontId="0" fillId="36" borderId="23" xfId="0" applyNumberFormat="1" applyFont="1" applyFill="1" applyBorder="1" applyAlignment="1" applyProtection="1">
      <alignment/>
      <protection locked="0"/>
    </xf>
    <xf numFmtId="41" fontId="0" fillId="36" borderId="19" xfId="0" applyNumberFormat="1" applyFont="1" applyFill="1" applyBorder="1" applyAlignment="1" applyProtection="1">
      <alignment horizontal="right"/>
      <protection locked="0"/>
    </xf>
    <xf numFmtId="41" fontId="0" fillId="36" borderId="19" xfId="0" applyNumberFormat="1" applyFont="1" applyFill="1" applyBorder="1" applyAlignment="1" applyProtection="1">
      <alignment/>
      <protection locked="0"/>
    </xf>
    <xf numFmtId="41" fontId="0" fillId="36" borderId="24" xfId="0" applyNumberFormat="1" applyFont="1" applyFill="1" applyBorder="1" applyAlignment="1" applyProtection="1">
      <alignment/>
      <protection locked="0"/>
    </xf>
    <xf numFmtId="41" fontId="0" fillId="36" borderId="22" xfId="0" applyNumberFormat="1" applyFont="1" applyFill="1" applyBorder="1" applyAlignment="1" applyProtection="1">
      <alignment/>
      <protection locked="0"/>
    </xf>
    <xf numFmtId="41" fontId="0" fillId="36" borderId="20" xfId="0" applyNumberFormat="1" applyFont="1" applyFill="1" applyBorder="1" applyAlignment="1" applyProtection="1">
      <alignment/>
      <protection locked="0"/>
    </xf>
    <xf numFmtId="41" fontId="0" fillId="36" borderId="21" xfId="0" applyNumberFormat="1" applyFont="1" applyFill="1" applyBorder="1" applyAlignment="1" applyProtection="1">
      <alignment/>
      <protection locked="0"/>
    </xf>
    <xf numFmtId="41" fontId="0" fillId="36" borderId="19" xfId="0" applyNumberFormat="1" applyFill="1" applyBorder="1" applyAlignment="1" applyProtection="1">
      <alignment horizontal="right"/>
      <protection locked="0"/>
    </xf>
    <xf numFmtId="41" fontId="0" fillId="36" borderId="20" xfId="0" applyNumberFormat="1" applyFill="1" applyBorder="1" applyAlignment="1" applyProtection="1">
      <alignment/>
      <protection locked="0"/>
    </xf>
    <xf numFmtId="41" fontId="0" fillId="36" borderId="25" xfId="0" applyNumberFormat="1" applyFill="1" applyBorder="1" applyAlignment="1" applyProtection="1">
      <alignment/>
      <protection locked="0"/>
    </xf>
    <xf numFmtId="41" fontId="0" fillId="36" borderId="26" xfId="0" applyNumberFormat="1" applyFill="1" applyBorder="1" applyAlignment="1" applyProtection="1">
      <alignment/>
      <protection locked="0"/>
    </xf>
    <xf numFmtId="41" fontId="0" fillId="36" borderId="27" xfId="0" applyNumberFormat="1" applyFill="1" applyBorder="1" applyAlignment="1" applyProtection="1" quotePrefix="1">
      <alignment horizontal="center"/>
      <protection locked="0"/>
    </xf>
    <xf numFmtId="41" fontId="0" fillId="36" borderId="26" xfId="0" applyNumberFormat="1" applyFill="1" applyBorder="1" applyAlignment="1" applyProtection="1" quotePrefix="1">
      <alignment horizontal="center"/>
      <protection locked="0"/>
    </xf>
    <xf numFmtId="41" fontId="0" fillId="36" borderId="26" xfId="0" applyNumberFormat="1" applyFill="1" applyBorder="1" applyAlignment="1" applyProtection="1" quotePrefix="1">
      <alignment/>
      <protection locked="0"/>
    </xf>
    <xf numFmtId="41" fontId="0" fillId="36" borderId="28" xfId="0" applyNumberFormat="1" applyFill="1" applyBorder="1" applyAlignment="1" applyProtection="1">
      <alignment/>
      <protection locked="0"/>
    </xf>
    <xf numFmtId="42" fontId="0" fillId="36" borderId="29" xfId="0" applyNumberFormat="1" applyFont="1" applyFill="1" applyBorder="1" applyAlignment="1" applyProtection="1">
      <alignment/>
      <protection locked="0"/>
    </xf>
    <xf numFmtId="42" fontId="0" fillId="36" borderId="22" xfId="0" applyNumberFormat="1" applyFont="1" applyFill="1" applyBorder="1" applyAlignment="1" applyProtection="1">
      <alignment/>
      <protection locked="0"/>
    </xf>
    <xf numFmtId="42" fontId="0" fillId="36" borderId="22" xfId="0" applyNumberFormat="1" applyFill="1" applyBorder="1" applyAlignment="1" applyProtection="1">
      <alignment/>
      <protection locked="0"/>
    </xf>
    <xf numFmtId="42" fontId="0" fillId="36" borderId="22" xfId="0" applyNumberFormat="1" applyFill="1" applyBorder="1" applyAlignment="1" applyProtection="1">
      <alignment/>
      <protection locked="0"/>
    </xf>
    <xf numFmtId="41" fontId="0" fillId="36" borderId="24" xfId="0" applyNumberFormat="1" applyFill="1" applyBorder="1" applyAlignment="1" applyProtection="1">
      <alignment/>
      <protection locked="0"/>
    </xf>
    <xf numFmtId="41" fontId="0" fillId="36" borderId="24" xfId="0" applyNumberFormat="1" applyFill="1" applyBorder="1" applyAlignment="1" applyProtection="1">
      <alignment/>
      <protection locked="0"/>
    </xf>
    <xf numFmtId="41" fontId="0" fillId="36" borderId="13" xfId="0" applyNumberFormat="1" applyFill="1" applyBorder="1" applyAlignment="1" applyProtection="1">
      <alignment/>
      <protection locked="0"/>
    </xf>
    <xf numFmtId="42" fontId="0" fillId="36" borderId="30" xfId="0" applyNumberFormat="1" applyFill="1" applyBorder="1" applyAlignment="1" applyProtection="1">
      <alignment/>
      <protection locked="0"/>
    </xf>
    <xf numFmtId="41" fontId="0" fillId="35" borderId="0" xfId="42" applyNumberFormat="1" applyFont="1" applyFill="1" applyBorder="1" applyAlignment="1">
      <alignment/>
    </xf>
    <xf numFmtId="41" fontId="0" fillId="36" borderId="22" xfId="42" applyNumberFormat="1" applyFont="1" applyFill="1" applyBorder="1" applyAlignment="1" applyProtection="1">
      <alignment/>
      <protection locked="0"/>
    </xf>
    <xf numFmtId="41" fontId="0" fillId="36" borderId="10" xfId="42" applyNumberFormat="1" applyFont="1" applyFill="1" applyBorder="1" applyAlignment="1" applyProtection="1">
      <alignment/>
      <protection locked="0"/>
    </xf>
    <xf numFmtId="41" fontId="0" fillId="36" borderId="0" xfId="42" applyNumberFormat="1" applyFont="1" applyFill="1" applyAlignment="1" applyProtection="1">
      <alignment/>
      <protection locked="0"/>
    </xf>
    <xf numFmtId="41" fontId="5" fillId="35" borderId="0" xfId="0" applyNumberFormat="1" applyFont="1" applyFill="1" applyAlignment="1">
      <alignment horizontal="center"/>
    </xf>
    <xf numFmtId="41" fontId="0" fillId="35" borderId="0" xfId="0" applyNumberFormat="1" applyFill="1" applyAlignment="1">
      <alignment/>
    </xf>
    <xf numFmtId="41" fontId="0" fillId="35" borderId="0" xfId="42" applyNumberFormat="1" applyFont="1" applyFill="1" applyBorder="1" applyAlignment="1">
      <alignment horizontal="centerContinuous"/>
    </xf>
    <xf numFmtId="41" fontId="0" fillId="36" borderId="31" xfId="42" applyNumberFormat="1" applyFont="1" applyFill="1" applyBorder="1" applyAlignment="1" applyProtection="1">
      <alignment/>
      <protection locked="0"/>
    </xf>
    <xf numFmtId="41" fontId="0" fillId="36" borderId="29" xfId="42" applyNumberFormat="1" applyFont="1" applyFill="1" applyBorder="1" applyAlignment="1" applyProtection="1">
      <alignment/>
      <protection locked="0"/>
    </xf>
    <xf numFmtId="42" fontId="0" fillId="36" borderId="0" xfId="44" applyNumberFormat="1" applyFont="1" applyFill="1" applyAlignment="1" applyProtection="1">
      <alignment/>
      <protection locked="0"/>
    </xf>
    <xf numFmtId="42" fontId="0" fillId="36" borderId="14" xfId="44" applyNumberFormat="1" applyFont="1" applyFill="1" applyBorder="1" applyAlignment="1" applyProtection="1">
      <alignment/>
      <protection locked="0"/>
    </xf>
    <xf numFmtId="42" fontId="0" fillId="36" borderId="32" xfId="44" applyNumberFormat="1" applyFont="1" applyFill="1" applyBorder="1" applyAlignment="1" applyProtection="1">
      <alignment/>
      <protection locked="0"/>
    </xf>
    <xf numFmtId="1" fontId="1" fillId="0" borderId="0" xfId="42" applyNumberFormat="1" applyFont="1" applyFill="1" applyBorder="1" applyAlignment="1" applyProtection="1">
      <alignment/>
      <protection/>
    </xf>
    <xf numFmtId="0" fontId="0" fillId="0" borderId="0" xfId="0" applyFont="1" applyFill="1" applyBorder="1" applyAlignment="1" applyProtection="1">
      <alignment/>
      <protection/>
    </xf>
    <xf numFmtId="0" fontId="0" fillId="35" borderId="0" xfId="0" applyFill="1" applyBorder="1" applyAlignment="1" applyProtection="1">
      <alignment/>
      <protection/>
    </xf>
    <xf numFmtId="41" fontId="0" fillId="36" borderId="0" xfId="44" applyNumberFormat="1" applyFont="1" applyFill="1" applyBorder="1" applyAlignment="1" applyProtection="1">
      <alignment/>
      <protection locked="0"/>
    </xf>
    <xf numFmtId="41" fontId="0" fillId="36" borderId="22" xfId="42" applyNumberFormat="1" applyFill="1" applyBorder="1" applyAlignment="1" applyProtection="1">
      <alignment/>
      <protection locked="0"/>
    </xf>
    <xf numFmtId="41" fontId="0" fillId="36" borderId="29" xfId="42" applyNumberFormat="1" applyFill="1" applyBorder="1" applyAlignment="1" applyProtection="1">
      <alignment/>
      <protection locked="0"/>
    </xf>
    <xf numFmtId="41" fontId="0" fillId="36" borderId="10" xfId="42" applyNumberFormat="1" applyFont="1" applyFill="1" applyBorder="1" applyAlignment="1" applyProtection="1">
      <alignment/>
      <protection locked="0"/>
    </xf>
    <xf numFmtId="41" fontId="1" fillId="36" borderId="0" xfId="42" applyNumberFormat="1" applyFont="1" applyFill="1" applyBorder="1" applyAlignment="1" applyProtection="1">
      <alignment/>
      <protection locked="0"/>
    </xf>
    <xf numFmtId="41" fontId="5" fillId="35" borderId="0" xfId="0" applyNumberFormat="1" applyFont="1" applyFill="1" applyAlignment="1" applyProtection="1">
      <alignment horizontal="center"/>
      <protection/>
    </xf>
    <xf numFmtId="41" fontId="0" fillId="36" borderId="0" xfId="42" applyNumberFormat="1" applyFont="1" applyFill="1" applyBorder="1" applyAlignment="1" applyProtection="1">
      <alignment/>
      <protection locked="0"/>
    </xf>
    <xf numFmtId="41" fontId="0" fillId="36" borderId="22" xfId="42" applyNumberFormat="1" applyFont="1" applyFill="1" applyBorder="1" applyAlignment="1" applyProtection="1">
      <alignment/>
      <protection locked="0"/>
    </xf>
    <xf numFmtId="41" fontId="1" fillId="36" borderId="14" xfId="44" applyNumberFormat="1" applyFont="1" applyFill="1" applyBorder="1" applyAlignment="1" applyProtection="1">
      <alignment/>
      <protection locked="0"/>
    </xf>
    <xf numFmtId="41" fontId="0" fillId="35" borderId="0" xfId="42" applyNumberFormat="1" applyFont="1" applyFill="1" applyBorder="1" applyAlignment="1" applyProtection="1">
      <alignment/>
      <protection/>
    </xf>
    <xf numFmtId="41" fontId="0" fillId="36" borderId="29" xfId="42" applyNumberFormat="1" applyFont="1" applyFill="1" applyBorder="1" applyAlignment="1" applyProtection="1">
      <alignment/>
      <protection locked="0"/>
    </xf>
    <xf numFmtId="41" fontId="1" fillId="36" borderId="18" xfId="42" applyNumberFormat="1" applyFont="1" applyFill="1" applyBorder="1" applyAlignment="1" applyProtection="1">
      <alignment/>
      <protection locked="0"/>
    </xf>
    <xf numFmtId="41" fontId="1" fillId="36" borderId="14" xfId="42" applyNumberFormat="1" applyFont="1" applyFill="1" applyBorder="1" applyAlignment="1" applyProtection="1">
      <alignment/>
      <protection locked="0"/>
    </xf>
    <xf numFmtId="42" fontId="0" fillId="36" borderId="29" xfId="44" applyNumberFormat="1" applyFont="1" applyFill="1" applyBorder="1" applyAlignment="1" applyProtection="1">
      <alignment/>
      <protection locked="0"/>
    </xf>
    <xf numFmtId="41" fontId="0" fillId="35" borderId="0" xfId="44" applyNumberFormat="1" applyFont="1" applyFill="1" applyBorder="1" applyAlignment="1">
      <alignment/>
    </xf>
    <xf numFmtId="41" fontId="0" fillId="35" borderId="0" xfId="42" applyNumberFormat="1" applyFill="1" applyAlignment="1">
      <alignment/>
    </xf>
    <xf numFmtId="41" fontId="0" fillId="35" borderId="10" xfId="42" applyNumberFormat="1" applyFont="1" applyFill="1" applyBorder="1" applyAlignment="1">
      <alignment/>
    </xf>
    <xf numFmtId="41" fontId="1" fillId="35" borderId="0" xfId="42" applyNumberFormat="1" applyFont="1" applyFill="1" applyBorder="1" applyAlignment="1">
      <alignment/>
    </xf>
    <xf numFmtId="41" fontId="0" fillId="35" borderId="0" xfId="42" applyNumberFormat="1" applyFont="1" applyFill="1" applyBorder="1" applyAlignment="1">
      <alignment/>
    </xf>
    <xf numFmtId="42" fontId="0" fillId="35" borderId="0" xfId="44" applyNumberFormat="1" applyFont="1" applyFill="1" applyBorder="1" applyAlignment="1">
      <alignment/>
    </xf>
    <xf numFmtId="42" fontId="1" fillId="35" borderId="14" xfId="44" applyNumberFormat="1" applyFont="1" applyFill="1" applyBorder="1" applyAlignment="1">
      <alignment/>
    </xf>
    <xf numFmtId="42" fontId="0" fillId="35" borderId="0" xfId="42" applyNumberFormat="1" applyFont="1" applyFill="1" applyBorder="1" applyAlignment="1">
      <alignment/>
    </xf>
    <xf numFmtId="42" fontId="1" fillId="35" borderId="14" xfId="42" applyNumberFormat="1" applyFont="1" applyFill="1" applyBorder="1" applyAlignment="1">
      <alignment/>
    </xf>
    <xf numFmtId="0" fontId="0" fillId="35" borderId="0" xfId="0" applyFont="1" applyFill="1" applyAlignment="1">
      <alignment horizontal="left"/>
    </xf>
    <xf numFmtId="0" fontId="0" fillId="35" borderId="10" xfId="0" applyFont="1" applyFill="1" applyBorder="1" applyAlignment="1">
      <alignment horizontal="right" vertical="top" wrapText="1"/>
    </xf>
    <xf numFmtId="43" fontId="0" fillId="35" borderId="0" xfId="0" applyNumberFormat="1" applyFont="1" applyFill="1" applyBorder="1" applyAlignment="1">
      <alignment horizontal="right" vertical="top" wrapText="1"/>
    </xf>
    <xf numFmtId="0" fontId="0" fillId="35" borderId="0" xfId="0" applyFont="1" applyFill="1" applyBorder="1" applyAlignment="1">
      <alignment vertical="top" wrapText="1"/>
    </xf>
    <xf numFmtId="43" fontId="0" fillId="35" borderId="10" xfId="0" applyNumberFormat="1" applyFont="1" applyFill="1" applyBorder="1" applyAlignment="1">
      <alignment horizontal="right" vertical="top" wrapText="1"/>
    </xf>
    <xf numFmtId="0" fontId="0" fillId="35" borderId="0" xfId="0" applyFont="1" applyFill="1" applyBorder="1" applyAlignment="1">
      <alignment vertical="top" wrapText="1"/>
    </xf>
    <xf numFmtId="195" fontId="0" fillId="35" borderId="0" xfId="0" applyNumberFormat="1" applyFont="1" applyFill="1" applyBorder="1" applyAlignment="1">
      <alignment horizontal="right" vertical="top" wrapText="1"/>
    </xf>
    <xf numFmtId="10" fontId="0" fillId="35" borderId="0" xfId="0" applyNumberFormat="1" applyFont="1" applyFill="1" applyBorder="1" applyAlignment="1">
      <alignment horizontal="right" vertical="top" wrapText="1"/>
    </xf>
    <xf numFmtId="0" fontId="0" fillId="35" borderId="0" xfId="0" applyFont="1" applyFill="1" applyAlignment="1">
      <alignment horizontal="center"/>
    </xf>
    <xf numFmtId="0" fontId="0" fillId="35" borderId="0" xfId="0" applyFont="1" applyFill="1" applyAlignment="1">
      <alignment wrapText="1"/>
    </xf>
    <xf numFmtId="42" fontId="0" fillId="35" borderId="0" xfId="0" applyNumberFormat="1" applyFont="1" applyFill="1" applyAlignment="1">
      <alignment wrapText="1"/>
    </xf>
    <xf numFmtId="41" fontId="0" fillId="35" borderId="0" xfId="0" applyNumberFormat="1" applyFont="1" applyFill="1" applyAlignment="1">
      <alignment wrapText="1"/>
    </xf>
    <xf numFmtId="41" fontId="0" fillId="35" borderId="13" xfId="0" applyNumberFormat="1" applyFont="1" applyFill="1" applyBorder="1" applyAlignment="1">
      <alignment wrapText="1"/>
    </xf>
    <xf numFmtId="0" fontId="0" fillId="35" borderId="0" xfId="0" applyFont="1" applyFill="1" applyAlignment="1">
      <alignment horizontal="left" wrapText="1"/>
    </xf>
    <xf numFmtId="41" fontId="0" fillId="35" borderId="0" xfId="0" applyNumberFormat="1" applyFont="1" applyFill="1" applyAlignment="1">
      <alignment/>
    </xf>
    <xf numFmtId="41" fontId="0" fillId="35" borderId="10" xfId="0" applyNumberFormat="1" applyFont="1" applyFill="1" applyBorder="1" applyAlignment="1">
      <alignment wrapText="1"/>
    </xf>
    <xf numFmtId="42" fontId="0" fillId="35" borderId="14" xfId="0" applyNumberFormat="1" applyFont="1" applyFill="1" applyBorder="1" applyAlignment="1">
      <alignment wrapText="1"/>
    </xf>
    <xf numFmtId="0" fontId="0" fillId="35" borderId="0" xfId="0" applyFont="1" applyFill="1" applyAlignment="1">
      <alignment/>
    </xf>
    <xf numFmtId="41" fontId="0" fillId="35" borderId="0" xfId="0" applyNumberFormat="1" applyFont="1" applyFill="1" applyAlignment="1">
      <alignment/>
    </xf>
    <xf numFmtId="0" fontId="0" fillId="35" borderId="0" xfId="0" applyFont="1" applyFill="1" applyAlignment="1">
      <alignment horizontal="left"/>
    </xf>
    <xf numFmtId="41" fontId="0" fillId="35" borderId="10" xfId="0" applyNumberFormat="1" applyFont="1" applyFill="1" applyBorder="1" applyAlignment="1">
      <alignment/>
    </xf>
    <xf numFmtId="41" fontId="0" fillId="35" borderId="13" xfId="0" applyNumberFormat="1" applyFont="1" applyFill="1" applyBorder="1" applyAlignment="1">
      <alignment/>
    </xf>
    <xf numFmtId="41" fontId="0" fillId="35" borderId="0" xfId="0" applyNumberFormat="1" applyFont="1" applyFill="1" applyBorder="1" applyAlignment="1">
      <alignment wrapText="1"/>
    </xf>
    <xf numFmtId="41" fontId="0" fillId="35" borderId="0" xfId="0" applyNumberFormat="1" applyFont="1" applyFill="1" applyBorder="1" applyAlignment="1">
      <alignment/>
    </xf>
    <xf numFmtId="0" fontId="0" fillId="35" borderId="0" xfId="0" applyFont="1" applyFill="1" applyAlignment="1">
      <alignment vertical="top"/>
    </xf>
    <xf numFmtId="41" fontId="1" fillId="35" borderId="0" xfId="0" applyNumberFormat="1" applyFont="1" applyFill="1" applyBorder="1" applyAlignment="1">
      <alignment wrapText="1"/>
    </xf>
    <xf numFmtId="42" fontId="0" fillId="35" borderId="14" xfId="0" applyNumberFormat="1" applyFont="1" applyFill="1" applyBorder="1" applyAlignment="1">
      <alignment horizontal="right" wrapText="1"/>
    </xf>
    <xf numFmtId="0" fontId="0" fillId="35" borderId="0" xfId="0" applyFont="1" applyFill="1" applyAlignment="1">
      <alignment horizontal="left" vertical="center"/>
    </xf>
    <xf numFmtId="0" fontId="3" fillId="35" borderId="10" xfId="0" applyFont="1" applyFill="1" applyBorder="1" applyAlignment="1">
      <alignment horizontal="left"/>
    </xf>
    <xf numFmtId="0" fontId="0" fillId="35" borderId="10" xfId="0" applyFont="1" applyFill="1" applyBorder="1" applyAlignment="1">
      <alignment horizontal="center"/>
    </xf>
    <xf numFmtId="0" fontId="0" fillId="35" borderId="0" xfId="0" applyFont="1" applyFill="1" applyBorder="1" applyAlignment="1">
      <alignment/>
    </xf>
    <xf numFmtId="0" fontId="1" fillId="35" borderId="0" xfId="0" applyFont="1" applyFill="1" applyBorder="1" applyAlignment="1">
      <alignment/>
    </xf>
    <xf numFmtId="42" fontId="0" fillId="35" borderId="0" xfId="0" applyNumberFormat="1" applyFont="1" applyFill="1" applyAlignment="1">
      <alignment vertical="justify"/>
    </xf>
    <xf numFmtId="42" fontId="0" fillId="35" borderId="32" xfId="0" applyNumberFormat="1" applyFont="1" applyFill="1" applyBorder="1" applyAlignment="1">
      <alignment/>
    </xf>
    <xf numFmtId="0" fontId="0" fillId="35" borderId="0" xfId="0" applyFont="1" applyFill="1" applyAlignment="1">
      <alignment horizontal="right"/>
    </xf>
    <xf numFmtId="42" fontId="0" fillId="35" borderId="14" xfId="0" applyNumberFormat="1" applyFont="1" applyFill="1" applyBorder="1" applyAlignment="1">
      <alignment/>
    </xf>
    <xf numFmtId="42" fontId="0" fillId="35" borderId="0" xfId="0" applyNumberFormat="1" applyFont="1" applyFill="1" applyAlignment="1">
      <alignment/>
    </xf>
    <xf numFmtId="44" fontId="0" fillId="35" borderId="32" xfId="0" applyNumberFormat="1" applyFont="1" applyFill="1" applyBorder="1" applyAlignment="1">
      <alignment/>
    </xf>
    <xf numFmtId="41" fontId="0" fillId="35" borderId="32" xfId="0" applyNumberFormat="1" applyFont="1" applyFill="1" applyBorder="1" applyAlignment="1">
      <alignment/>
    </xf>
    <xf numFmtId="3" fontId="0" fillId="35" borderId="0" xfId="0" applyNumberFormat="1" applyFont="1" applyFill="1" applyAlignment="1">
      <alignment/>
    </xf>
    <xf numFmtId="42" fontId="0" fillId="35" borderId="0" xfId="0" applyNumberFormat="1" applyFont="1" applyFill="1" applyBorder="1" applyAlignment="1">
      <alignment/>
    </xf>
    <xf numFmtId="41" fontId="0" fillId="35" borderId="14" xfId="0" applyNumberFormat="1" applyFont="1" applyFill="1" applyBorder="1" applyAlignment="1">
      <alignment/>
    </xf>
    <xf numFmtId="41" fontId="0" fillId="35" borderId="0" xfId="0" applyNumberFormat="1" applyFont="1" applyFill="1" applyAlignment="1">
      <alignment horizontal="left" vertical="top" wrapText="1"/>
    </xf>
    <xf numFmtId="1" fontId="0" fillId="35" borderId="0" xfId="42" applyNumberFormat="1" applyFont="1" applyFill="1" applyBorder="1" applyAlignment="1">
      <alignment horizontal="left"/>
    </xf>
    <xf numFmtId="1" fontId="0" fillId="35" borderId="0" xfId="42" applyNumberFormat="1" applyFont="1" applyFill="1" applyBorder="1" applyAlignment="1">
      <alignment horizontal="left"/>
    </xf>
    <xf numFmtId="44" fontId="0" fillId="35" borderId="0" xfId="42" applyNumberFormat="1" applyFont="1" applyFill="1" applyAlignment="1">
      <alignment/>
    </xf>
    <xf numFmtId="41" fontId="0" fillId="32" borderId="33" xfId="57" applyBorder="1">
      <alignment/>
      <protection locked="0"/>
    </xf>
    <xf numFmtId="41" fontId="0" fillId="32" borderId="34" xfId="57" applyBorder="1">
      <alignment/>
      <protection locked="0"/>
    </xf>
    <xf numFmtId="41" fontId="0" fillId="32" borderId="35" xfId="57" applyBorder="1">
      <alignment/>
      <protection locked="0"/>
    </xf>
    <xf numFmtId="41" fontId="0" fillId="32" borderId="36" xfId="57" applyBorder="1">
      <alignment/>
      <protection locked="0"/>
    </xf>
    <xf numFmtId="41" fontId="0" fillId="32" borderId="37" xfId="57" applyBorder="1">
      <alignment/>
      <protection locked="0"/>
    </xf>
    <xf numFmtId="1" fontId="1" fillId="35" borderId="10" xfId="42" applyNumberFormat="1" applyFont="1" applyFill="1" applyBorder="1" applyAlignment="1">
      <alignment horizontal="center"/>
    </xf>
    <xf numFmtId="42" fontId="0" fillId="32" borderId="38" xfId="57" applyNumberFormat="1" applyBorder="1">
      <alignment/>
      <protection locked="0"/>
    </xf>
    <xf numFmtId="42" fontId="0" fillId="32" borderId="35" xfId="57" applyNumberFormat="1" applyBorder="1">
      <alignment/>
      <protection locked="0"/>
    </xf>
    <xf numFmtId="42" fontId="0" fillId="32" borderId="39" xfId="57" applyNumberFormat="1" applyBorder="1">
      <alignment/>
      <protection locked="0"/>
    </xf>
    <xf numFmtId="41" fontId="0" fillId="36" borderId="31" xfId="42" applyNumberFormat="1" applyFont="1" applyFill="1" applyBorder="1" applyAlignment="1" applyProtection="1">
      <alignment/>
      <protection locked="0"/>
    </xf>
    <xf numFmtId="0" fontId="1" fillId="0" borderId="0" xfId="0" applyFont="1" applyAlignment="1" applyProtection="1">
      <alignment horizontal="left"/>
      <protection locked="0"/>
    </xf>
    <xf numFmtId="0" fontId="0" fillId="35" borderId="0" xfId="0" applyFill="1" applyBorder="1" applyAlignment="1">
      <alignment horizontal="left"/>
    </xf>
    <xf numFmtId="0" fontId="0" fillId="35" borderId="0" xfId="0" applyFont="1" applyFill="1" applyBorder="1" applyAlignment="1">
      <alignment horizontal="left"/>
    </xf>
    <xf numFmtId="0" fontId="1" fillId="35" borderId="10" xfId="0" applyFont="1" applyFill="1" applyBorder="1" applyAlignment="1">
      <alignment horizontal="center"/>
    </xf>
    <xf numFmtId="0" fontId="1" fillId="35" borderId="0" xfId="0" applyFont="1" applyFill="1" applyAlignment="1">
      <alignment horizontal="left"/>
    </xf>
    <xf numFmtId="0" fontId="0" fillId="0" borderId="0" xfId="0" applyFill="1" applyBorder="1" applyAlignment="1">
      <alignment horizontal="center"/>
    </xf>
    <xf numFmtId="0" fontId="0" fillId="0" borderId="0" xfId="0" applyFill="1" applyBorder="1" applyAlignment="1" quotePrefix="1">
      <alignment horizontal="center"/>
    </xf>
    <xf numFmtId="0" fontId="1" fillId="0" borderId="0" xfId="0" applyFont="1" applyBorder="1" applyAlignment="1" quotePrefix="1">
      <alignment horizontal="left"/>
    </xf>
    <xf numFmtId="5" fontId="0" fillId="36" borderId="14" xfId="0" applyNumberFormat="1" applyFill="1" applyBorder="1" applyAlignment="1" applyProtection="1">
      <alignment horizontal="center"/>
      <protection locked="0"/>
    </xf>
    <xf numFmtId="0" fontId="1" fillId="35" borderId="10" xfId="0" applyFont="1" applyFill="1" applyBorder="1" applyAlignment="1" quotePrefix="1">
      <alignment horizontal="center"/>
    </xf>
    <xf numFmtId="0" fontId="0" fillId="36" borderId="0" xfId="0" applyFont="1" applyFill="1" applyBorder="1" applyAlignment="1" applyProtection="1">
      <alignment horizontal="left" vertical="top" wrapText="1"/>
      <protection locked="0"/>
    </xf>
    <xf numFmtId="0" fontId="5" fillId="35" borderId="40" xfId="0" applyFont="1" applyFill="1" applyBorder="1" applyAlignment="1">
      <alignment horizontal="center"/>
    </xf>
    <xf numFmtId="1" fontId="0" fillId="35" borderId="0" xfId="42" applyNumberFormat="1" applyFont="1" applyFill="1" applyBorder="1" applyAlignment="1">
      <alignment horizontal="left"/>
    </xf>
    <xf numFmtId="1" fontId="1" fillId="35" borderId="0" xfId="42" applyNumberFormat="1" applyFont="1" applyFill="1" applyBorder="1" applyAlignment="1">
      <alignment horizontal="left"/>
    </xf>
    <xf numFmtId="1" fontId="0" fillId="35" borderId="0" xfId="42" applyNumberFormat="1" applyFont="1" applyFill="1" applyBorder="1" applyAlignment="1">
      <alignment horizontal="left"/>
    </xf>
    <xf numFmtId="1" fontId="0" fillId="0" borderId="0" xfId="42" applyNumberFormat="1" applyFont="1" applyBorder="1" applyAlignment="1">
      <alignment horizontal="left"/>
    </xf>
    <xf numFmtId="0" fontId="1" fillId="35" borderId="0" xfId="0" applyFont="1" applyFill="1" applyAlignment="1" applyProtection="1">
      <alignment horizontal="center"/>
      <protection/>
    </xf>
    <xf numFmtId="0" fontId="1" fillId="35" borderId="0" xfId="0" applyFont="1" applyFill="1" applyAlignment="1" applyProtection="1">
      <alignment horizontal="center"/>
      <protection/>
    </xf>
    <xf numFmtId="1" fontId="1" fillId="35" borderId="0" xfId="42" applyNumberFormat="1" applyFont="1" applyFill="1" applyBorder="1" applyAlignment="1">
      <alignment horizontal="center"/>
    </xf>
    <xf numFmtId="0" fontId="0" fillId="35" borderId="0" xfId="0" applyFont="1" applyFill="1" applyBorder="1" applyAlignment="1">
      <alignment horizontal="left"/>
    </xf>
    <xf numFmtId="0" fontId="0" fillId="0" borderId="0" xfId="0" applyFont="1" applyFill="1" applyBorder="1" applyAlignment="1">
      <alignment/>
    </xf>
    <xf numFmtId="0" fontId="0" fillId="0" borderId="0" xfId="0" applyFill="1" applyBorder="1" applyAlignment="1">
      <alignment/>
    </xf>
    <xf numFmtId="1" fontId="0" fillId="35" borderId="0" xfId="42" applyNumberFormat="1" applyFont="1" applyFill="1" applyBorder="1" applyAlignment="1" applyProtection="1">
      <alignment horizontal="left"/>
      <protection/>
    </xf>
    <xf numFmtId="1" fontId="0" fillId="35" borderId="0" xfId="42" applyNumberFormat="1" applyFont="1" applyFill="1" applyBorder="1" applyAlignment="1" applyProtection="1">
      <alignment horizontal="left"/>
      <protection/>
    </xf>
    <xf numFmtId="1" fontId="1" fillId="35" borderId="0" xfId="42" applyNumberFormat="1" applyFont="1" applyFill="1" applyBorder="1" applyAlignment="1" applyProtection="1">
      <alignment horizontal="left"/>
      <protection/>
    </xf>
    <xf numFmtId="1" fontId="1" fillId="35" borderId="0" xfId="42" applyNumberFormat="1" applyFont="1" applyFill="1" applyBorder="1" applyAlignment="1" applyProtection="1">
      <alignment horizontal="left"/>
      <protection/>
    </xf>
    <xf numFmtId="0" fontId="1" fillId="35" borderId="0" xfId="0" applyFont="1" applyFill="1" applyAlignment="1" applyProtection="1">
      <alignment horizontal="left"/>
      <protection/>
    </xf>
    <xf numFmtId="0" fontId="0" fillId="35" borderId="0" xfId="0" applyFill="1" applyBorder="1" applyAlignment="1" applyProtection="1">
      <alignment horizontal="left"/>
      <protection/>
    </xf>
    <xf numFmtId="1" fontId="1" fillId="35" borderId="0" xfId="42" applyNumberFormat="1" applyFont="1" applyFill="1" applyBorder="1" applyAlignment="1" applyProtection="1">
      <alignment horizontal="center"/>
      <protection/>
    </xf>
    <xf numFmtId="0" fontId="0" fillId="36" borderId="0" xfId="0" applyFont="1" applyFill="1" applyBorder="1" applyAlignment="1" applyProtection="1">
      <alignment horizontal="left" vertical="top" wrapText="1"/>
      <protection locked="0"/>
    </xf>
    <xf numFmtId="0" fontId="0" fillId="35" borderId="0" xfId="0" applyFont="1" applyFill="1" applyAlignment="1" applyProtection="1">
      <alignment horizontal="left"/>
      <protection/>
    </xf>
    <xf numFmtId="1" fontId="1" fillId="35" borderId="0" xfId="42" applyNumberFormat="1" applyFont="1" applyFill="1" applyBorder="1" applyAlignment="1">
      <alignment horizontal="left"/>
    </xf>
    <xf numFmtId="1" fontId="0" fillId="35" borderId="0" xfId="42" applyNumberFormat="1" applyFont="1" applyFill="1" applyBorder="1" applyAlignment="1">
      <alignment horizontal="left"/>
    </xf>
    <xf numFmtId="1" fontId="0" fillId="0" borderId="0" xfId="42" applyNumberFormat="1" applyFont="1" applyBorder="1" applyAlignment="1">
      <alignment horizontal="left"/>
    </xf>
    <xf numFmtId="0" fontId="0" fillId="35" borderId="0" xfId="0" applyFont="1" applyFill="1" applyAlignment="1">
      <alignment horizontal="left"/>
    </xf>
    <xf numFmtId="0" fontId="12" fillId="35" borderId="0" xfId="0" applyFont="1" applyFill="1" applyAlignment="1">
      <alignment horizontal="center"/>
    </xf>
    <xf numFmtId="0" fontId="0" fillId="36" borderId="0" xfId="0" applyFont="1" applyFill="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9" fillId="36" borderId="41" xfId="53" applyFill="1" applyBorder="1" applyAlignment="1" applyProtection="1">
      <alignment horizontal="center" vertical="center" wrapText="1"/>
      <protection locked="0"/>
    </xf>
    <xf numFmtId="0" fontId="9" fillId="36" borderId="42" xfId="53" applyFill="1" applyBorder="1" applyAlignment="1" applyProtection="1">
      <alignment horizontal="center" vertical="center" wrapText="1"/>
      <protection locked="0"/>
    </xf>
    <xf numFmtId="0" fontId="0" fillId="35" borderId="0" xfId="0" applyFont="1" applyFill="1" applyAlignment="1">
      <alignment horizontal="left"/>
    </xf>
    <xf numFmtId="0" fontId="0" fillId="35" borderId="43" xfId="0" applyFont="1" applyFill="1" applyBorder="1" applyAlignment="1">
      <alignment horizontal="left" vertical="top" wrapText="1"/>
    </xf>
    <xf numFmtId="0" fontId="12" fillId="35" borderId="0" xfId="0" applyFont="1" applyFill="1" applyAlignment="1">
      <alignment horizontal="center" vertical="top"/>
    </xf>
    <xf numFmtId="0" fontId="12" fillId="35" borderId="44" xfId="0" applyFont="1" applyFill="1" applyBorder="1" applyAlignment="1">
      <alignment horizontal="center" vertical="top"/>
    </xf>
    <xf numFmtId="0" fontId="1" fillId="35" borderId="0" xfId="0" applyFont="1" applyFill="1" applyAlignment="1">
      <alignment horizontal="center" vertical="top"/>
    </xf>
    <xf numFmtId="0" fontId="1" fillId="35" borderId="44" xfId="0" applyFont="1" applyFill="1" applyBorder="1" applyAlignment="1">
      <alignment horizontal="center" vertical="top"/>
    </xf>
    <xf numFmtId="0" fontId="1" fillId="35" borderId="10" xfId="0" applyFont="1" applyFill="1" applyBorder="1" applyAlignment="1">
      <alignment horizontal="left" vertical="top" wrapText="1"/>
    </xf>
    <xf numFmtId="0" fontId="0" fillId="35" borderId="0" xfId="0" applyFont="1" applyFill="1" applyAlignment="1">
      <alignment horizontal="left" vertical="top" wrapText="1"/>
    </xf>
    <xf numFmtId="0" fontId="1"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left" vertical="top"/>
    </xf>
    <xf numFmtId="0" fontId="0" fillId="35" borderId="0" xfId="0" applyFont="1" applyFill="1" applyAlignment="1">
      <alignment horizontal="left"/>
    </xf>
    <xf numFmtId="0" fontId="0" fillId="35" borderId="0" xfId="0" applyFont="1" applyFill="1" applyAlignment="1">
      <alignment horizontal="left" wrapText="1"/>
    </xf>
    <xf numFmtId="0" fontId="2" fillId="35" borderId="0" xfId="0" applyFont="1" applyFill="1" applyAlignment="1">
      <alignment horizontal="left"/>
    </xf>
    <xf numFmtId="0" fontId="12" fillId="35" borderId="44" xfId="0" applyFont="1" applyFill="1" applyBorder="1" applyAlignment="1">
      <alignment horizontal="center"/>
    </xf>
    <xf numFmtId="0" fontId="0" fillId="35" borderId="0" xfId="0" applyFill="1" applyAlignment="1">
      <alignment horizontal="left"/>
    </xf>
    <xf numFmtId="0" fontId="0" fillId="35" borderId="0" xfId="0" applyFont="1" applyFill="1" applyAlignment="1">
      <alignment horizontal="left" wrapText="1"/>
    </xf>
    <xf numFmtId="0" fontId="1" fillId="35" borderId="0" xfId="0" applyFont="1" applyFill="1" applyAlignment="1">
      <alignment horizontal="left" vertical="top" wrapText="1"/>
    </xf>
    <xf numFmtId="0" fontId="1" fillId="35" borderId="0" xfId="0" applyFont="1" applyFill="1" applyAlignment="1">
      <alignment horizontal="left" vertical="center"/>
    </xf>
    <xf numFmtId="0" fontId="1" fillId="35" borderId="43" xfId="0" applyFont="1" applyFill="1" applyBorder="1" applyAlignment="1">
      <alignment horizontal="center"/>
    </xf>
    <xf numFmtId="41" fontId="0" fillId="35" borderId="0" xfId="0" applyNumberFormat="1" applyFont="1" applyFill="1" applyBorder="1" applyAlignment="1">
      <alignment horizontal="left" wrapText="1"/>
    </xf>
    <xf numFmtId="0" fontId="1" fillId="35" borderId="0" xfId="0" applyFont="1" applyFill="1" applyAlignment="1">
      <alignment horizontal="center"/>
    </xf>
    <xf numFmtId="0" fontId="1" fillId="35" borderId="0" xfId="0" applyFont="1" applyFill="1" applyAlignment="1">
      <alignment horizontal="center" wrapText="1"/>
    </xf>
    <xf numFmtId="0" fontId="0" fillId="35" borderId="0" xfId="0" applyFont="1" applyFill="1" applyAlignment="1">
      <alignment horizontal="left" vertical="justify" wrapText="1"/>
    </xf>
    <xf numFmtId="0" fontId="0" fillId="35" borderId="0" xfId="0" applyFont="1" applyFill="1" applyAlignment="1">
      <alignment horizontal="left" vertical="justify" wrapText="1"/>
    </xf>
    <xf numFmtId="0" fontId="3" fillId="35" borderId="10" xfId="0" applyFont="1" applyFill="1" applyBorder="1" applyAlignment="1">
      <alignment horizontal="left"/>
    </xf>
    <xf numFmtId="41" fontId="0" fillId="35" borderId="0" xfId="0" applyNumberFormat="1" applyFont="1" applyFill="1" applyBorder="1" applyAlignment="1">
      <alignment wrapText="1"/>
    </xf>
    <xf numFmtId="41" fontId="0" fillId="35" borderId="45" xfId="0" applyNumberFormat="1" applyFont="1" applyFill="1" applyBorder="1" applyAlignment="1">
      <alignment wrapText="1"/>
    </xf>
    <xf numFmtId="0" fontId="0" fillId="35" borderId="10" xfId="0" applyFont="1" applyFill="1" applyBorder="1" applyAlignment="1">
      <alignment horizontal="left"/>
    </xf>
    <xf numFmtId="0" fontId="0" fillId="35" borderId="43" xfId="0" applyFont="1" applyFill="1" applyBorder="1" applyAlignment="1">
      <alignment horizontal="left" wrapText="1"/>
    </xf>
    <xf numFmtId="0" fontId="0" fillId="35" borderId="43" xfId="0" applyFont="1" applyFill="1" applyBorder="1" applyAlignment="1">
      <alignment horizontal="left" wrapText="1"/>
    </xf>
    <xf numFmtId="0" fontId="2" fillId="35" borderId="10"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H Blue w/ #" xfId="56"/>
    <cellStyle name="MH Yellow w/#"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76"/>
  <sheetViews>
    <sheetView showGridLines="0" tabSelected="1" zoomScalePageLayoutView="0" workbookViewId="0" topLeftCell="A1">
      <selection activeCell="C1" sqref="C1:D1"/>
    </sheetView>
  </sheetViews>
  <sheetFormatPr defaultColWidth="9.140625" defaultRowHeight="12.75"/>
  <cols>
    <col min="1" max="1" width="2.7109375" style="0" customWidth="1"/>
    <col min="2" max="2" width="12.7109375" style="0" customWidth="1"/>
    <col min="3" max="8" width="12.7109375" style="5" customWidth="1"/>
    <col min="9" max="9" width="1.28515625" style="5" customWidth="1"/>
    <col min="10" max="11" width="12.7109375" style="5" customWidth="1"/>
    <col min="12" max="12" width="1.28515625" style="5" customWidth="1"/>
    <col min="13" max="15" width="12.7109375" style="5" customWidth="1"/>
    <col min="16" max="16" width="2.57421875" style="0" customWidth="1"/>
    <col min="17" max="26" width="12.7109375" style="0" customWidth="1"/>
  </cols>
  <sheetData>
    <row r="1" spans="2:9" ht="12.75">
      <c r="B1" s="2" t="s">
        <v>0</v>
      </c>
      <c r="C1" s="221"/>
      <c r="D1" s="221"/>
      <c r="I1"/>
    </row>
    <row r="2" spans="2:9" ht="12.75">
      <c r="B2" s="2" t="s">
        <v>1</v>
      </c>
      <c r="C2" s="221"/>
      <c r="D2" s="221"/>
      <c r="I2"/>
    </row>
    <row r="3" spans="2:9" ht="12.75">
      <c r="B3" s="1"/>
      <c r="C3" s="228" t="s">
        <v>71</v>
      </c>
      <c r="D3" s="228"/>
      <c r="I3"/>
    </row>
    <row r="4" spans="13:15" ht="12.75">
      <c r="M4" s="1"/>
      <c r="N4" s="1"/>
      <c r="O4" s="3"/>
    </row>
    <row r="5" spans="1:15" ht="12.75">
      <c r="A5" s="93"/>
      <c r="B5" s="225" t="s">
        <v>59</v>
      </c>
      <c r="C5" s="225"/>
      <c r="D5" s="15"/>
      <c r="E5" s="10"/>
      <c r="F5" s="10"/>
      <c r="G5" s="10"/>
      <c r="H5" s="21"/>
      <c r="M5" s="1"/>
      <c r="N5" s="1"/>
      <c r="O5" s="3"/>
    </row>
    <row r="6" spans="1:15" ht="12.75">
      <c r="A6" s="93"/>
      <c r="B6" s="231"/>
      <c r="C6" s="231"/>
      <c r="D6" s="231"/>
      <c r="E6" s="231"/>
      <c r="F6" s="231"/>
      <c r="G6" s="231"/>
      <c r="H6" s="21"/>
      <c r="M6" s="1"/>
      <c r="N6" s="1"/>
      <c r="O6" s="3"/>
    </row>
    <row r="7" spans="1:15" ht="12.75">
      <c r="A7" s="93"/>
      <c r="B7" s="231"/>
      <c r="C7" s="231"/>
      <c r="D7" s="231"/>
      <c r="E7" s="231"/>
      <c r="F7" s="231"/>
      <c r="G7" s="231"/>
      <c r="H7" s="21"/>
      <c r="M7" s="1"/>
      <c r="N7" s="1"/>
      <c r="O7" s="3"/>
    </row>
    <row r="8" spans="1:15" ht="12.75">
      <c r="A8" s="93"/>
      <c r="B8" s="231"/>
      <c r="C8" s="231"/>
      <c r="D8" s="231"/>
      <c r="E8" s="231"/>
      <c r="F8" s="231"/>
      <c r="G8" s="231"/>
      <c r="H8" s="21"/>
      <c r="M8" s="1"/>
      <c r="N8" s="1"/>
      <c r="O8" s="3"/>
    </row>
    <row r="9" spans="1:15" ht="12.75">
      <c r="A9" s="93"/>
      <c r="B9" s="28"/>
      <c r="C9" s="21"/>
      <c r="D9" s="21"/>
      <c r="E9" s="21"/>
      <c r="F9" s="21"/>
      <c r="G9" s="21"/>
      <c r="H9" s="21"/>
      <c r="M9" s="1"/>
      <c r="N9" s="1"/>
      <c r="O9" s="3"/>
    </row>
    <row r="10" spans="13:15" ht="12.75">
      <c r="M10" s="1"/>
      <c r="N10" s="1"/>
      <c r="O10" s="3"/>
    </row>
    <row r="11" spans="1:16" ht="12.75">
      <c r="A11" s="93"/>
      <c r="B11" s="225" t="s">
        <v>60</v>
      </c>
      <c r="C11" s="225"/>
      <c r="D11" s="10"/>
      <c r="E11" s="10"/>
      <c r="F11" s="10"/>
      <c r="G11" s="10"/>
      <c r="H11" s="10"/>
      <c r="I11" s="10"/>
      <c r="J11" s="10"/>
      <c r="K11" s="10"/>
      <c r="L11" s="10"/>
      <c r="M11" s="10"/>
      <c r="N11" s="10"/>
      <c r="O11" s="10"/>
      <c r="P11" s="12"/>
    </row>
    <row r="12" spans="1:16" ht="12.75">
      <c r="A12" s="93"/>
      <c r="B12" s="12"/>
      <c r="C12" s="10"/>
      <c r="D12" s="10"/>
      <c r="E12" s="10"/>
      <c r="F12" s="10"/>
      <c r="G12" s="10"/>
      <c r="H12" s="10"/>
      <c r="I12" s="10"/>
      <c r="J12" s="10"/>
      <c r="K12" s="10"/>
      <c r="L12" s="10"/>
      <c r="M12" s="10"/>
      <c r="N12" s="10"/>
      <c r="O12" s="10"/>
      <c r="P12" s="12"/>
    </row>
    <row r="13" spans="1:16" ht="12.75">
      <c r="A13" s="93"/>
      <c r="B13" s="12"/>
      <c r="C13" s="224" t="s">
        <v>7</v>
      </c>
      <c r="D13" s="224"/>
      <c r="E13" s="224"/>
      <c r="F13" s="224"/>
      <c r="G13" s="224"/>
      <c r="H13" s="224"/>
      <c r="I13" s="27" t="s">
        <v>69</v>
      </c>
      <c r="J13" s="230" t="s">
        <v>8</v>
      </c>
      <c r="K13" s="230"/>
      <c r="L13" s="27" t="s">
        <v>70</v>
      </c>
      <c r="M13" s="224" t="s">
        <v>34</v>
      </c>
      <c r="N13" s="224"/>
      <c r="O13" s="224"/>
      <c r="P13" s="12"/>
    </row>
    <row r="14" spans="1:16" ht="12.75">
      <c r="A14" s="93"/>
      <c r="B14" s="12"/>
      <c r="C14" s="38"/>
      <c r="D14" s="38" t="s">
        <v>72</v>
      </c>
      <c r="E14" s="38" t="s">
        <v>73</v>
      </c>
      <c r="F14" s="38"/>
      <c r="G14" s="38"/>
      <c r="H14" s="38"/>
      <c r="I14" s="39"/>
      <c r="J14" s="38" t="s">
        <v>113</v>
      </c>
      <c r="K14" s="38" t="s">
        <v>114</v>
      </c>
      <c r="L14" s="39"/>
      <c r="M14" s="38" t="s">
        <v>239</v>
      </c>
      <c r="N14" s="38" t="s">
        <v>309</v>
      </c>
      <c r="O14" s="38" t="s">
        <v>80</v>
      </c>
      <c r="P14" s="12"/>
    </row>
    <row r="15" spans="1:16" ht="12.75">
      <c r="A15" s="93"/>
      <c r="B15" s="12"/>
      <c r="C15" s="30" t="s">
        <v>3</v>
      </c>
      <c r="D15" s="30" t="s">
        <v>31</v>
      </c>
      <c r="E15" s="30" t="s">
        <v>74</v>
      </c>
      <c r="F15" s="30" t="s">
        <v>65</v>
      </c>
      <c r="G15" s="30" t="s">
        <v>75</v>
      </c>
      <c r="H15" s="30" t="s">
        <v>11</v>
      </c>
      <c r="I15" s="27"/>
      <c r="J15" s="30" t="s">
        <v>77</v>
      </c>
      <c r="K15" s="30" t="s">
        <v>77</v>
      </c>
      <c r="L15" s="27"/>
      <c r="M15" s="30" t="s">
        <v>244</v>
      </c>
      <c r="N15" s="30" t="s">
        <v>478</v>
      </c>
      <c r="O15" s="30" t="s">
        <v>81</v>
      </c>
      <c r="P15" s="12"/>
    </row>
    <row r="16" spans="1:16" ht="12.75">
      <c r="A16" s="93"/>
      <c r="B16" s="12" t="s">
        <v>76</v>
      </c>
      <c r="C16" s="94"/>
      <c r="D16" s="94"/>
      <c r="E16" s="94"/>
      <c r="F16" s="94"/>
      <c r="G16" s="94"/>
      <c r="H16" s="95"/>
      <c r="I16" s="96" t="s">
        <v>69</v>
      </c>
      <c r="J16" s="97"/>
      <c r="K16" s="98"/>
      <c r="L16" s="99" t="s">
        <v>70</v>
      </c>
      <c r="M16" s="97"/>
      <c r="N16" s="97"/>
      <c r="O16" s="98"/>
      <c r="P16" s="28"/>
    </row>
    <row r="17" spans="1:16" ht="12.75">
      <c r="A17" s="93"/>
      <c r="B17" s="39" t="s">
        <v>83</v>
      </c>
      <c r="C17" s="100"/>
      <c r="D17" s="100"/>
      <c r="E17" s="100"/>
      <c r="F17" s="100"/>
      <c r="G17" s="100"/>
      <c r="H17" s="101"/>
      <c r="I17" s="96" t="s">
        <v>69</v>
      </c>
      <c r="J17" s="102"/>
      <c r="K17" s="103"/>
      <c r="L17" s="99" t="s">
        <v>70</v>
      </c>
      <c r="M17" s="101"/>
      <c r="N17" s="101"/>
      <c r="O17" s="107"/>
      <c r="P17" s="28"/>
    </row>
    <row r="18" spans="1:16" ht="12.75">
      <c r="A18" s="93"/>
      <c r="B18" s="39" t="s">
        <v>84</v>
      </c>
      <c r="C18" s="100"/>
      <c r="D18" s="100"/>
      <c r="E18" s="100"/>
      <c r="F18" s="100"/>
      <c r="G18" s="100"/>
      <c r="H18" s="101"/>
      <c r="I18" s="96" t="s">
        <v>69</v>
      </c>
      <c r="J18" s="102"/>
      <c r="K18" s="103"/>
      <c r="L18" s="99" t="s">
        <v>70</v>
      </c>
      <c r="M18" s="101"/>
      <c r="N18" s="101"/>
      <c r="O18" s="123"/>
      <c r="P18" s="28"/>
    </row>
    <row r="19" spans="1:16" ht="12.75">
      <c r="A19" s="93"/>
      <c r="B19" s="39" t="s">
        <v>85</v>
      </c>
      <c r="C19" s="105"/>
      <c r="D19" s="106"/>
      <c r="E19" s="106"/>
      <c r="F19" s="106"/>
      <c r="G19" s="106"/>
      <c r="H19" s="107"/>
      <c r="I19" s="96" t="s">
        <v>69</v>
      </c>
      <c r="J19" s="104"/>
      <c r="K19" s="108"/>
      <c r="L19" s="99" t="s">
        <v>70</v>
      </c>
      <c r="M19" s="104"/>
      <c r="N19" s="104"/>
      <c r="O19" s="108"/>
      <c r="P19" s="28"/>
    </row>
    <row r="20" spans="1:16" ht="12.75">
      <c r="A20" s="93"/>
      <c r="B20" s="39" t="s">
        <v>86</v>
      </c>
      <c r="C20" s="105"/>
      <c r="D20" s="106"/>
      <c r="E20" s="106"/>
      <c r="F20" s="106"/>
      <c r="G20" s="106"/>
      <c r="H20" s="109"/>
      <c r="I20" s="96" t="s">
        <v>69</v>
      </c>
      <c r="J20" s="110"/>
      <c r="K20" s="108"/>
      <c r="L20" s="99" t="s">
        <v>70</v>
      </c>
      <c r="M20" s="109"/>
      <c r="N20" s="109"/>
      <c r="O20" s="107"/>
      <c r="P20" s="28"/>
    </row>
    <row r="21" spans="1:16" ht="12.75">
      <c r="A21" s="93"/>
      <c r="B21" s="39" t="s">
        <v>87</v>
      </c>
      <c r="C21" s="111"/>
      <c r="D21" s="100"/>
      <c r="E21" s="100"/>
      <c r="F21" s="100"/>
      <c r="G21" s="100"/>
      <c r="H21" s="101"/>
      <c r="I21" s="96" t="s">
        <v>69</v>
      </c>
      <c r="J21" s="102"/>
      <c r="K21" s="103"/>
      <c r="L21" s="99" t="s">
        <v>70</v>
      </c>
      <c r="M21" s="112"/>
      <c r="N21" s="112"/>
      <c r="O21" s="124"/>
      <c r="P21" s="28"/>
    </row>
    <row r="22" spans="1:16" ht="12.75">
      <c r="A22" s="93"/>
      <c r="B22" s="39" t="s">
        <v>88</v>
      </c>
      <c r="C22" s="113"/>
      <c r="D22" s="113"/>
      <c r="E22" s="113"/>
      <c r="F22" s="113"/>
      <c r="G22" s="113"/>
      <c r="H22" s="114"/>
      <c r="I22" s="96" t="s">
        <v>69</v>
      </c>
      <c r="J22" s="115"/>
      <c r="K22" s="116"/>
      <c r="L22" s="99" t="s">
        <v>70</v>
      </c>
      <c r="M22" s="117"/>
      <c r="N22" s="117"/>
      <c r="O22" s="117"/>
      <c r="P22" s="28"/>
    </row>
    <row r="23" spans="1:16" ht="12.75">
      <c r="A23" s="93"/>
      <c r="B23" s="28"/>
      <c r="C23" s="118"/>
      <c r="D23" s="118"/>
      <c r="E23" s="118"/>
      <c r="F23" s="118"/>
      <c r="G23" s="118"/>
      <c r="H23" s="118"/>
      <c r="I23" s="96" t="s">
        <v>69</v>
      </c>
      <c r="J23" s="118"/>
      <c r="K23" s="118"/>
      <c r="L23" s="99" t="s">
        <v>70</v>
      </c>
      <c r="M23" s="118"/>
      <c r="N23" s="118"/>
      <c r="O23" s="125"/>
      <c r="P23" s="28"/>
    </row>
    <row r="24" spans="1:16" ht="13.5" thickBot="1">
      <c r="A24" s="93"/>
      <c r="B24" s="40" t="s">
        <v>82</v>
      </c>
      <c r="C24" s="229"/>
      <c r="D24" s="229"/>
      <c r="E24" s="229"/>
      <c r="F24" s="229"/>
      <c r="G24" s="229"/>
      <c r="H24" s="229"/>
      <c r="I24" s="96" t="s">
        <v>69</v>
      </c>
      <c r="J24" s="229"/>
      <c r="K24" s="229"/>
      <c r="L24" s="99" t="s">
        <v>70</v>
      </c>
      <c r="M24" s="229"/>
      <c r="N24" s="229"/>
      <c r="O24" s="229"/>
      <c r="P24" s="28"/>
    </row>
    <row r="25" spans="1:16" ht="13.5" thickTop="1">
      <c r="A25" s="93"/>
      <c r="B25" s="28"/>
      <c r="C25" s="232">
        <f>IF(C24="","",IF(C24=870000,"Correct!","Try again!"))</f>
      </c>
      <c r="D25" s="232"/>
      <c r="E25" s="232"/>
      <c r="F25" s="232"/>
      <c r="G25" s="232"/>
      <c r="H25" s="232"/>
      <c r="I25" s="29"/>
      <c r="J25" s="232">
        <f>IF(J24="","",IF(J24=280000,"Correct!","Try again!"))</f>
      </c>
      <c r="K25" s="232"/>
      <c r="L25" s="28"/>
      <c r="M25" s="232">
        <f>IF(M24="","",IF(M24=590000,"Correct!","Try again!"))</f>
      </c>
      <c r="N25" s="232"/>
      <c r="O25" s="232"/>
      <c r="P25" s="12"/>
    </row>
    <row r="26" spans="2:15" ht="12.75">
      <c r="B26" s="31"/>
      <c r="C26" s="33"/>
      <c r="D26" s="34"/>
      <c r="E26" s="34"/>
      <c r="F26" s="34"/>
      <c r="G26" s="34"/>
      <c r="H26" s="35"/>
      <c r="I26" s="36"/>
      <c r="J26" s="34"/>
      <c r="K26" s="34"/>
      <c r="L26" s="34"/>
      <c r="M26" s="34"/>
      <c r="N26" s="34"/>
      <c r="O26" s="34"/>
    </row>
    <row r="27" spans="1:15" ht="12.75">
      <c r="A27" s="93"/>
      <c r="B27" s="225" t="s">
        <v>58</v>
      </c>
      <c r="C27" s="225"/>
      <c r="D27" s="15"/>
      <c r="E27" s="10"/>
      <c r="F27" s="10"/>
      <c r="G27" s="10"/>
      <c r="H27" s="21"/>
      <c r="I27" s="34"/>
      <c r="J27" s="34"/>
      <c r="K27" s="34"/>
      <c r="L27" s="34"/>
      <c r="M27" s="34"/>
      <c r="N27" s="34"/>
      <c r="O27" s="34"/>
    </row>
    <row r="28" spans="1:15" ht="12.75">
      <c r="A28" s="93"/>
      <c r="B28" s="231"/>
      <c r="C28" s="231"/>
      <c r="D28" s="231"/>
      <c r="E28" s="231"/>
      <c r="F28" s="231"/>
      <c r="G28" s="231"/>
      <c r="H28" s="28"/>
      <c r="I28" s="31"/>
      <c r="J28" s="31"/>
      <c r="K28" s="31"/>
      <c r="L28" s="31"/>
      <c r="M28" s="226"/>
      <c r="N28" s="226"/>
      <c r="O28" s="226"/>
    </row>
    <row r="29" spans="1:15" ht="12.75">
      <c r="A29" s="93"/>
      <c r="B29" s="231"/>
      <c r="C29" s="231"/>
      <c r="D29" s="231"/>
      <c r="E29" s="231"/>
      <c r="F29" s="231"/>
      <c r="G29" s="231"/>
      <c r="H29" s="41"/>
      <c r="I29" s="37"/>
      <c r="J29" s="37"/>
      <c r="K29" s="37"/>
      <c r="L29" s="37"/>
      <c r="M29" s="227"/>
      <c r="N29" s="227"/>
      <c r="O29" s="227"/>
    </row>
    <row r="30" spans="1:15" ht="12.75">
      <c r="A30" s="93"/>
      <c r="B30" s="231"/>
      <c r="C30" s="231"/>
      <c r="D30" s="231"/>
      <c r="E30" s="231"/>
      <c r="F30" s="231"/>
      <c r="G30" s="231"/>
      <c r="H30" s="29"/>
      <c r="I30" s="32"/>
      <c r="J30" s="31"/>
      <c r="K30" s="31"/>
      <c r="L30" s="31"/>
      <c r="M30" s="31"/>
      <c r="N30" s="31"/>
      <c r="O30" s="31"/>
    </row>
    <row r="31" spans="1:15" ht="12.75">
      <c r="A31" s="93"/>
      <c r="B31" s="28"/>
      <c r="C31" s="28"/>
      <c r="D31" s="28"/>
      <c r="E31" s="28"/>
      <c r="F31" s="28"/>
      <c r="G31" s="28"/>
      <c r="H31" s="29"/>
      <c r="I31" s="32"/>
      <c r="J31" s="31"/>
      <c r="K31" s="31"/>
      <c r="L31" s="31"/>
      <c r="M31" s="31"/>
      <c r="N31" s="31"/>
      <c r="O31" s="31"/>
    </row>
    <row r="32" spans="2:15" ht="12.75">
      <c r="B32" s="31"/>
      <c r="C32" s="31"/>
      <c r="D32" s="31"/>
      <c r="E32" s="31"/>
      <c r="F32" s="31"/>
      <c r="G32" s="31"/>
      <c r="H32" s="32"/>
      <c r="I32" s="32"/>
      <c r="J32" s="31"/>
      <c r="K32" s="31"/>
      <c r="L32" s="31"/>
      <c r="M32" s="31"/>
      <c r="N32" s="31"/>
      <c r="O32" s="31"/>
    </row>
    <row r="33" spans="1:15" ht="12.75">
      <c r="A33" s="93"/>
      <c r="B33" s="225" t="s">
        <v>50</v>
      </c>
      <c r="C33" s="225"/>
      <c r="D33" s="28"/>
      <c r="E33" s="28"/>
      <c r="F33" s="28"/>
      <c r="G33" s="31"/>
      <c r="H33" s="32"/>
      <c r="I33" s="32"/>
      <c r="J33" s="31"/>
      <c r="K33" s="31"/>
      <c r="L33" s="31"/>
      <c r="M33" s="31"/>
      <c r="N33" s="31"/>
      <c r="O33" s="31"/>
    </row>
    <row r="34" spans="1:15" ht="12.75">
      <c r="A34" s="93"/>
      <c r="B34" s="39" t="s">
        <v>83</v>
      </c>
      <c r="C34" s="223" t="s">
        <v>64</v>
      </c>
      <c r="D34" s="223"/>
      <c r="E34" s="119"/>
      <c r="F34" s="43">
        <f>IF(E34="","",IF(E34=870000,"&lt;--Correct!","&lt;--Try again!"))</f>
      </c>
      <c r="G34" s="35"/>
      <c r="H34" s="35"/>
      <c r="I34" s="36"/>
      <c r="J34" s="34"/>
      <c r="K34" s="34"/>
      <c r="L34" s="34"/>
      <c r="M34" s="34"/>
      <c r="N34" s="34"/>
      <c r="O34" s="34"/>
    </row>
    <row r="35" spans="1:15" ht="12.75">
      <c r="A35" s="93"/>
      <c r="B35" s="39" t="s">
        <v>84</v>
      </c>
      <c r="C35" s="223" t="s">
        <v>89</v>
      </c>
      <c r="D35" s="223"/>
      <c r="E35" s="120"/>
      <c r="F35" s="43">
        <f>IF(E35="","",IF(E35=280000,"&lt;--Correct!","&lt;--Try again!"))</f>
      </c>
      <c r="G35" s="35"/>
      <c r="H35" s="34"/>
      <c r="I35" s="34"/>
      <c r="J35" s="34"/>
      <c r="K35" s="34"/>
      <c r="L35" s="34"/>
      <c r="M35" s="34"/>
      <c r="N35" s="34"/>
      <c r="O35" s="34"/>
    </row>
    <row r="36" spans="1:15" ht="12.75">
      <c r="A36" s="93"/>
      <c r="B36" s="39" t="s">
        <v>85</v>
      </c>
      <c r="C36" s="222" t="s">
        <v>90</v>
      </c>
      <c r="D36" s="222"/>
      <c r="E36" s="121"/>
      <c r="F36" s="43">
        <f>IF(E36="","",IF(E36=590000,"&lt;--Correct!","&lt;--Try again!"))</f>
      </c>
      <c r="G36" s="35"/>
      <c r="H36" s="31"/>
      <c r="I36" s="31"/>
      <c r="J36" s="31"/>
      <c r="K36" s="31"/>
      <c r="L36" s="31"/>
      <c r="M36" s="226"/>
      <c r="N36" s="226"/>
      <c r="O36" s="226"/>
    </row>
    <row r="37" spans="1:15" ht="12.75">
      <c r="A37" s="93"/>
      <c r="B37" s="39" t="s">
        <v>86</v>
      </c>
      <c r="C37" s="222" t="s">
        <v>91</v>
      </c>
      <c r="D37" s="222"/>
      <c r="E37" s="122"/>
      <c r="F37" s="43">
        <f>IF(E37="","",IF(E37=111500,"&lt;--Correct!","&lt;--Try again!"))</f>
      </c>
      <c r="G37" s="35"/>
      <c r="H37" s="42"/>
      <c r="I37" s="37"/>
      <c r="J37" s="37"/>
      <c r="K37" s="37"/>
      <c r="L37" s="37"/>
      <c r="M37" s="227"/>
      <c r="N37" s="227"/>
      <c r="O37" s="227"/>
    </row>
    <row r="38" spans="1:15" ht="12.75">
      <c r="A38" s="93"/>
      <c r="B38" s="39" t="s">
        <v>87</v>
      </c>
      <c r="C38" s="222" t="s">
        <v>92</v>
      </c>
      <c r="D38" s="222"/>
      <c r="E38" s="126"/>
      <c r="F38" s="43">
        <f>IF(E38="","",IF(E38=134500,"&lt;--Correct!","&lt;--Try again!"))</f>
      </c>
      <c r="G38" s="35"/>
      <c r="H38" s="32"/>
      <c r="I38" s="32"/>
      <c r="J38" s="31"/>
      <c r="K38" s="31"/>
      <c r="L38" s="31"/>
      <c r="M38" s="31"/>
      <c r="N38" s="31"/>
      <c r="O38" s="31"/>
    </row>
    <row r="39" spans="1:15" ht="12.75">
      <c r="A39" s="93"/>
      <c r="B39" s="39"/>
      <c r="C39" s="28"/>
      <c r="D39" s="28"/>
      <c r="E39" s="28"/>
      <c r="F39" s="28"/>
      <c r="G39" s="31"/>
      <c r="H39" s="32"/>
      <c r="I39" s="32"/>
      <c r="J39" s="31"/>
      <c r="K39" s="31"/>
      <c r="L39" s="31"/>
      <c r="M39" s="31"/>
      <c r="N39" s="31"/>
      <c r="O39" s="31"/>
    </row>
    <row r="40" spans="2:15" ht="12.75">
      <c r="B40" s="31"/>
      <c r="C40" s="31"/>
      <c r="D40" s="31"/>
      <c r="E40" s="31"/>
      <c r="F40" s="31"/>
      <c r="G40" s="31"/>
      <c r="H40" s="32"/>
      <c r="I40" s="32"/>
      <c r="J40" s="31"/>
      <c r="K40" s="31"/>
      <c r="L40" s="31"/>
      <c r="M40" s="31"/>
      <c r="N40" s="31"/>
      <c r="O40" s="31"/>
    </row>
    <row r="41" spans="2:15" ht="12.75">
      <c r="B41" s="31"/>
      <c r="C41" s="33"/>
      <c r="D41" s="34"/>
      <c r="E41" s="34"/>
      <c r="F41" s="34"/>
      <c r="G41" s="34"/>
      <c r="H41" s="35"/>
      <c r="I41" s="36"/>
      <c r="J41" s="34"/>
      <c r="K41" s="34"/>
      <c r="L41" s="34"/>
      <c r="M41" s="34"/>
      <c r="N41" s="34"/>
      <c r="O41" s="34"/>
    </row>
    <row r="42" spans="2:15" ht="12.75">
      <c r="B42" s="31"/>
      <c r="C42" s="34"/>
      <c r="D42" s="34"/>
      <c r="E42" s="34"/>
      <c r="F42" s="34"/>
      <c r="G42" s="34"/>
      <c r="H42" s="34"/>
      <c r="I42" s="34"/>
      <c r="J42" s="34"/>
      <c r="K42" s="34"/>
      <c r="L42" s="34"/>
      <c r="M42" s="34"/>
      <c r="N42" s="34"/>
      <c r="O42" s="34"/>
    </row>
    <row r="43" spans="2:15" ht="12.75">
      <c r="B43" s="31"/>
      <c r="C43" s="31"/>
      <c r="D43" s="31"/>
      <c r="E43" s="31"/>
      <c r="F43" s="31"/>
      <c r="G43" s="31"/>
      <c r="H43" s="31"/>
      <c r="I43" s="31"/>
      <c r="J43" s="31"/>
      <c r="K43" s="31"/>
      <c r="L43" s="31"/>
      <c r="M43" s="226"/>
      <c r="N43" s="226"/>
      <c r="O43" s="226"/>
    </row>
    <row r="44" spans="2:15" ht="12.75">
      <c r="B44" s="31"/>
      <c r="C44" s="226"/>
      <c r="D44" s="226"/>
      <c r="E44" s="226"/>
      <c r="F44" s="226"/>
      <c r="G44" s="226"/>
      <c r="H44" s="226"/>
      <c r="I44" s="37"/>
      <c r="J44" s="37"/>
      <c r="K44" s="37"/>
      <c r="L44" s="37"/>
      <c r="M44" s="227"/>
      <c r="N44" s="227"/>
      <c r="O44" s="227"/>
    </row>
    <row r="45" spans="2:15" ht="12.75">
      <c r="B45" s="31"/>
      <c r="C45" s="31"/>
      <c r="D45" s="31"/>
      <c r="E45" s="31"/>
      <c r="F45" s="31"/>
      <c r="G45" s="31"/>
      <c r="H45" s="32"/>
      <c r="I45" s="32"/>
      <c r="J45" s="31"/>
      <c r="K45" s="31"/>
      <c r="L45" s="31"/>
      <c r="M45" s="31"/>
      <c r="N45" s="31"/>
      <c r="O45" s="31"/>
    </row>
    <row r="46" spans="2:15" ht="12.75">
      <c r="B46" s="31"/>
      <c r="C46" s="31"/>
      <c r="D46" s="31"/>
      <c r="E46" s="31"/>
      <c r="F46" s="31"/>
      <c r="G46" s="31"/>
      <c r="H46" s="32"/>
      <c r="I46" s="32"/>
      <c r="J46" s="31"/>
      <c r="K46" s="31"/>
      <c r="L46" s="31"/>
      <c r="M46" s="31"/>
      <c r="N46" s="31"/>
      <c r="O46" s="31"/>
    </row>
    <row r="47" spans="2:15" ht="12.75">
      <c r="B47" s="31"/>
      <c r="C47" s="31"/>
      <c r="D47" s="31"/>
      <c r="E47" s="31"/>
      <c r="F47" s="31"/>
      <c r="G47" s="31"/>
      <c r="H47" s="32"/>
      <c r="I47" s="32"/>
      <c r="J47" s="31"/>
      <c r="K47" s="31"/>
      <c r="L47" s="31"/>
      <c r="M47" s="31"/>
      <c r="N47" s="31"/>
      <c r="O47" s="31"/>
    </row>
    <row r="48" spans="2:15" ht="12.75">
      <c r="B48" s="31"/>
      <c r="C48" s="33"/>
      <c r="D48" s="34"/>
      <c r="E48" s="34"/>
      <c r="F48" s="34"/>
      <c r="G48" s="34"/>
      <c r="H48" s="35"/>
      <c r="I48" s="36"/>
      <c r="J48" s="34"/>
      <c r="K48" s="34"/>
      <c r="L48" s="34"/>
      <c r="M48" s="34"/>
      <c r="N48" s="34"/>
      <c r="O48" s="34"/>
    </row>
    <row r="49" spans="2:15" ht="12.75">
      <c r="B49" s="31"/>
      <c r="C49" s="34"/>
      <c r="D49" s="34"/>
      <c r="E49" s="34"/>
      <c r="F49" s="34"/>
      <c r="G49" s="34"/>
      <c r="H49" s="34"/>
      <c r="I49" s="34"/>
      <c r="J49" s="34"/>
      <c r="K49" s="34"/>
      <c r="L49" s="34"/>
      <c r="M49" s="34"/>
      <c r="N49" s="34"/>
      <c r="O49" s="34"/>
    </row>
    <row r="50" spans="2:15" ht="12.75">
      <c r="B50" s="31"/>
      <c r="C50" s="31"/>
      <c r="D50" s="31"/>
      <c r="E50" s="31"/>
      <c r="F50" s="31"/>
      <c r="G50" s="31"/>
      <c r="H50" s="31"/>
      <c r="I50" s="31"/>
      <c r="J50" s="31"/>
      <c r="K50" s="31"/>
      <c r="L50" s="31"/>
      <c r="M50" s="226"/>
      <c r="N50" s="226"/>
      <c r="O50" s="226"/>
    </row>
    <row r="51" spans="2:15" ht="12.75">
      <c r="B51" s="31"/>
      <c r="C51" s="226"/>
      <c r="D51" s="226"/>
      <c r="E51" s="226"/>
      <c r="F51" s="226"/>
      <c r="G51" s="226"/>
      <c r="H51" s="226"/>
      <c r="I51" s="37"/>
      <c r="J51" s="37"/>
      <c r="K51" s="37"/>
      <c r="L51" s="37"/>
      <c r="M51" s="227"/>
      <c r="N51" s="227"/>
      <c r="O51" s="227"/>
    </row>
    <row r="52" spans="2:15" ht="12.75">
      <c r="B52" s="31"/>
      <c r="C52" s="31"/>
      <c r="D52" s="31"/>
      <c r="E52" s="31"/>
      <c r="F52" s="31"/>
      <c r="G52" s="31"/>
      <c r="H52" s="32"/>
      <c r="I52" s="32"/>
      <c r="J52" s="31"/>
      <c r="K52" s="31"/>
      <c r="L52" s="31"/>
      <c r="M52" s="31"/>
      <c r="N52" s="31"/>
      <c r="O52" s="31"/>
    </row>
    <row r="53" spans="2:15" ht="12.75">
      <c r="B53" s="31"/>
      <c r="C53" s="31"/>
      <c r="D53" s="31"/>
      <c r="E53" s="31"/>
      <c r="F53" s="31"/>
      <c r="G53" s="31"/>
      <c r="H53" s="32"/>
      <c r="I53" s="32"/>
      <c r="J53" s="31"/>
      <c r="K53" s="31"/>
      <c r="L53" s="31"/>
      <c r="M53" s="31"/>
      <c r="N53" s="31"/>
      <c r="O53" s="31"/>
    </row>
    <row r="54" spans="2:15" ht="12.75">
      <c r="B54" s="31"/>
      <c r="C54" s="31"/>
      <c r="D54" s="31"/>
      <c r="E54" s="31"/>
      <c r="F54" s="31"/>
      <c r="G54" s="31"/>
      <c r="H54" s="32"/>
      <c r="I54" s="32"/>
      <c r="J54" s="31"/>
      <c r="K54" s="31"/>
      <c r="L54" s="31"/>
      <c r="M54" s="31"/>
      <c r="N54" s="31"/>
      <c r="O54" s="31"/>
    </row>
    <row r="55" spans="2:15" ht="12.75">
      <c r="B55" s="31"/>
      <c r="C55" s="33"/>
      <c r="D55" s="34"/>
      <c r="E55" s="34"/>
      <c r="F55" s="34"/>
      <c r="G55" s="34"/>
      <c r="H55" s="35"/>
      <c r="I55" s="36"/>
      <c r="J55" s="34"/>
      <c r="K55" s="34"/>
      <c r="L55" s="34"/>
      <c r="M55" s="34"/>
      <c r="N55" s="34"/>
      <c r="O55" s="34"/>
    </row>
    <row r="56" spans="2:15" ht="12.75">
      <c r="B56" s="31"/>
      <c r="C56" s="34"/>
      <c r="D56" s="34"/>
      <c r="E56" s="34"/>
      <c r="F56" s="34"/>
      <c r="G56" s="34"/>
      <c r="H56" s="34"/>
      <c r="I56" s="34"/>
      <c r="J56" s="34"/>
      <c r="K56" s="34"/>
      <c r="L56" s="34"/>
      <c r="M56" s="34"/>
      <c r="N56" s="34"/>
      <c r="O56" s="34"/>
    </row>
    <row r="57" spans="2:15" ht="12.75">
      <c r="B57" s="31"/>
      <c r="C57" s="31"/>
      <c r="D57" s="31"/>
      <c r="E57" s="31"/>
      <c r="F57" s="31"/>
      <c r="G57" s="31"/>
      <c r="H57" s="31"/>
      <c r="I57" s="31"/>
      <c r="J57" s="31"/>
      <c r="K57" s="31"/>
      <c r="L57" s="31"/>
      <c r="M57" s="226"/>
      <c r="N57" s="226"/>
      <c r="O57" s="226"/>
    </row>
    <row r="58" spans="2:15" ht="12.75">
      <c r="B58" s="31"/>
      <c r="C58" s="226"/>
      <c r="D58" s="226"/>
      <c r="E58" s="226"/>
      <c r="F58" s="226"/>
      <c r="G58" s="226"/>
      <c r="H58" s="226"/>
      <c r="I58" s="37"/>
      <c r="J58" s="37"/>
      <c r="K58" s="37"/>
      <c r="L58" s="37"/>
      <c r="M58" s="227"/>
      <c r="N58" s="227"/>
      <c r="O58" s="227"/>
    </row>
    <row r="59" spans="2:15" ht="12.75">
      <c r="B59" s="31"/>
      <c r="C59" s="31"/>
      <c r="D59" s="31"/>
      <c r="E59" s="31"/>
      <c r="F59" s="31"/>
      <c r="G59" s="31"/>
      <c r="H59" s="32"/>
      <c r="I59" s="32"/>
      <c r="J59" s="31"/>
      <c r="K59" s="31"/>
      <c r="L59" s="31"/>
      <c r="M59" s="31"/>
      <c r="N59" s="31"/>
      <c r="O59" s="31"/>
    </row>
    <row r="60" spans="2:15" ht="12.75">
      <c r="B60" s="31"/>
      <c r="C60" s="31"/>
      <c r="D60" s="31"/>
      <c r="E60" s="31"/>
      <c r="F60" s="31"/>
      <c r="G60" s="31"/>
      <c r="H60" s="32"/>
      <c r="I60" s="32"/>
      <c r="J60" s="31"/>
      <c r="K60" s="31"/>
      <c r="L60" s="31"/>
      <c r="M60" s="31"/>
      <c r="N60" s="31"/>
      <c r="O60" s="31"/>
    </row>
    <row r="61" spans="2:15" ht="12.75">
      <c r="B61" s="31"/>
      <c r="C61" s="31"/>
      <c r="D61" s="31"/>
      <c r="E61" s="31"/>
      <c r="F61" s="31"/>
      <c r="G61" s="31"/>
      <c r="H61" s="32"/>
      <c r="I61" s="32"/>
      <c r="J61" s="31"/>
      <c r="K61" s="31"/>
      <c r="L61" s="31"/>
      <c r="M61" s="31"/>
      <c r="N61" s="31"/>
      <c r="O61" s="31"/>
    </row>
    <row r="62" spans="2:15" ht="12.75">
      <c r="B62" s="31"/>
      <c r="C62" s="33"/>
      <c r="D62" s="34"/>
      <c r="E62" s="34"/>
      <c r="F62" s="34"/>
      <c r="G62" s="34"/>
      <c r="H62" s="35"/>
      <c r="I62" s="36"/>
      <c r="J62" s="34"/>
      <c r="K62" s="34"/>
      <c r="L62" s="34"/>
      <c r="M62" s="34"/>
      <c r="N62" s="34"/>
      <c r="O62" s="34"/>
    </row>
    <row r="63" spans="2:15" ht="12.75">
      <c r="B63" s="31"/>
      <c r="C63" s="34"/>
      <c r="D63" s="34"/>
      <c r="E63" s="34"/>
      <c r="F63" s="34"/>
      <c r="G63" s="34"/>
      <c r="H63" s="34"/>
      <c r="I63" s="34"/>
      <c r="J63" s="34"/>
      <c r="K63" s="34"/>
      <c r="L63" s="34"/>
      <c r="M63" s="34"/>
      <c r="N63" s="34"/>
      <c r="O63" s="34"/>
    </row>
    <row r="64" spans="2:15" ht="12.75">
      <c r="B64" s="31"/>
      <c r="C64" s="31"/>
      <c r="D64" s="31"/>
      <c r="E64" s="31"/>
      <c r="F64" s="31"/>
      <c r="G64" s="31"/>
      <c r="H64" s="31"/>
      <c r="I64" s="31"/>
      <c r="J64" s="31"/>
      <c r="K64" s="31"/>
      <c r="L64" s="31"/>
      <c r="M64" s="226"/>
      <c r="N64" s="226"/>
      <c r="O64" s="226"/>
    </row>
    <row r="65" spans="2:15" ht="12.75">
      <c r="B65" s="31"/>
      <c r="C65" s="226"/>
      <c r="D65" s="226"/>
      <c r="E65" s="226"/>
      <c r="F65" s="226"/>
      <c r="G65" s="226"/>
      <c r="H65" s="226"/>
      <c r="I65" s="37"/>
      <c r="J65" s="37"/>
      <c r="K65" s="37"/>
      <c r="L65" s="37"/>
      <c r="M65" s="227"/>
      <c r="N65" s="227"/>
      <c r="O65" s="227"/>
    </row>
    <row r="66" spans="2:15" ht="12.75">
      <c r="B66" s="31"/>
      <c r="C66" s="31"/>
      <c r="D66" s="31"/>
      <c r="E66" s="31"/>
      <c r="F66" s="31"/>
      <c r="G66" s="31"/>
      <c r="H66" s="32"/>
      <c r="I66" s="32"/>
      <c r="J66" s="31"/>
      <c r="K66" s="31"/>
      <c r="L66" s="31"/>
      <c r="M66" s="31"/>
      <c r="N66" s="31"/>
      <c r="O66" s="31"/>
    </row>
    <row r="67" spans="2:15" ht="12.75">
      <c r="B67" s="31"/>
      <c r="C67" s="31"/>
      <c r="D67" s="31"/>
      <c r="E67" s="31"/>
      <c r="F67" s="31"/>
      <c r="G67" s="31"/>
      <c r="H67" s="32"/>
      <c r="I67" s="32"/>
      <c r="J67" s="31"/>
      <c r="K67" s="31"/>
      <c r="L67" s="31"/>
      <c r="M67" s="31"/>
      <c r="N67" s="31"/>
      <c r="O67" s="31"/>
    </row>
    <row r="68" spans="2:15" ht="12.75">
      <c r="B68" s="31"/>
      <c r="C68" s="31"/>
      <c r="D68" s="31"/>
      <c r="E68" s="31"/>
      <c r="F68" s="31"/>
      <c r="G68" s="31"/>
      <c r="H68" s="32"/>
      <c r="I68" s="32"/>
      <c r="J68" s="31"/>
      <c r="K68" s="31"/>
      <c r="L68" s="31"/>
      <c r="M68" s="31"/>
      <c r="N68" s="31"/>
      <c r="O68" s="31"/>
    </row>
    <row r="69" spans="2:15" ht="12.75">
      <c r="B69" s="31"/>
      <c r="C69" s="33"/>
      <c r="D69" s="34"/>
      <c r="E69" s="34"/>
      <c r="F69" s="34"/>
      <c r="G69" s="34"/>
      <c r="H69" s="35"/>
      <c r="I69" s="36"/>
      <c r="J69" s="34"/>
      <c r="K69" s="34"/>
      <c r="L69" s="34"/>
      <c r="M69" s="34"/>
      <c r="N69" s="34"/>
      <c r="O69" s="34"/>
    </row>
    <row r="70" spans="2:15" ht="12.75">
      <c r="B70" s="31"/>
      <c r="C70" s="34"/>
      <c r="D70" s="34"/>
      <c r="E70" s="34"/>
      <c r="F70" s="34"/>
      <c r="G70" s="34"/>
      <c r="H70" s="34"/>
      <c r="I70" s="34"/>
      <c r="J70" s="34"/>
      <c r="K70" s="34"/>
      <c r="L70" s="34"/>
      <c r="M70" s="34"/>
      <c r="N70" s="34"/>
      <c r="O70" s="34"/>
    </row>
    <row r="71" spans="2:15" ht="12.75">
      <c r="B71" s="31"/>
      <c r="C71" s="31"/>
      <c r="D71" s="31"/>
      <c r="E71" s="31"/>
      <c r="F71" s="31"/>
      <c r="G71" s="31"/>
      <c r="H71" s="31"/>
      <c r="I71" s="31"/>
      <c r="J71" s="31"/>
      <c r="K71" s="31"/>
      <c r="L71" s="31"/>
      <c r="M71" s="226"/>
      <c r="N71" s="226"/>
      <c r="O71" s="226"/>
    </row>
    <row r="72" spans="2:15" ht="12.75">
      <c r="B72" s="31"/>
      <c r="C72" s="226"/>
      <c r="D72" s="226"/>
      <c r="E72" s="226"/>
      <c r="F72" s="226"/>
      <c r="G72" s="226"/>
      <c r="H72" s="226"/>
      <c r="I72" s="37"/>
      <c r="J72" s="37"/>
      <c r="K72" s="37"/>
      <c r="L72" s="37"/>
      <c r="M72" s="227"/>
      <c r="N72" s="227"/>
      <c r="O72" s="227"/>
    </row>
    <row r="73" spans="2:15" ht="12.75">
      <c r="B73" s="31"/>
      <c r="C73" s="31"/>
      <c r="D73" s="31"/>
      <c r="E73" s="31"/>
      <c r="F73" s="31"/>
      <c r="G73" s="31"/>
      <c r="H73" s="32"/>
      <c r="I73" s="32"/>
      <c r="J73" s="31"/>
      <c r="K73" s="31"/>
      <c r="L73" s="31"/>
      <c r="M73" s="31"/>
      <c r="N73" s="31"/>
      <c r="O73" s="31"/>
    </row>
    <row r="74" spans="2:15" ht="12.75">
      <c r="B74" s="31"/>
      <c r="C74" s="31"/>
      <c r="D74" s="31"/>
      <c r="E74" s="31"/>
      <c r="F74" s="31"/>
      <c r="G74" s="31"/>
      <c r="H74" s="32"/>
      <c r="I74" s="32"/>
      <c r="J74" s="31"/>
      <c r="K74" s="31"/>
      <c r="L74" s="31"/>
      <c r="M74" s="31"/>
      <c r="N74" s="31"/>
      <c r="O74" s="31"/>
    </row>
    <row r="75" spans="2:15" ht="12.75">
      <c r="B75" s="31"/>
      <c r="C75" s="31"/>
      <c r="D75" s="31"/>
      <c r="E75" s="31"/>
      <c r="F75" s="31"/>
      <c r="G75" s="31"/>
      <c r="H75" s="32"/>
      <c r="I75" s="32"/>
      <c r="J75" s="31"/>
      <c r="K75" s="31"/>
      <c r="L75" s="31"/>
      <c r="M75" s="31"/>
      <c r="N75" s="31"/>
      <c r="O75" s="31"/>
    </row>
    <row r="76" spans="2:15" ht="12.75">
      <c r="B76" s="31"/>
      <c r="C76" s="33"/>
      <c r="D76" s="34"/>
      <c r="E76" s="34"/>
      <c r="F76" s="34"/>
      <c r="G76" s="34"/>
      <c r="H76" s="35"/>
      <c r="I76" s="36"/>
      <c r="J76" s="34"/>
      <c r="K76" s="34"/>
      <c r="L76" s="34"/>
      <c r="M76" s="34"/>
      <c r="N76" s="34"/>
      <c r="O76" s="34"/>
    </row>
  </sheetData>
  <sheetProtection password="C690" sheet="1" objects="1" scenarios="1" selectLockedCells="1"/>
  <mergeCells count="42">
    <mergeCell ref="M44:O44"/>
    <mergeCell ref="M36:O36"/>
    <mergeCell ref="M64:O64"/>
    <mergeCell ref="C65:H65"/>
    <mergeCell ref="B11:C11"/>
    <mergeCell ref="B5:C5"/>
    <mergeCell ref="M51:O51"/>
    <mergeCell ref="J25:K25"/>
    <mergeCell ref="M28:O28"/>
    <mergeCell ref="M29:O29"/>
    <mergeCell ref="M43:O43"/>
    <mergeCell ref="C44:H44"/>
    <mergeCell ref="M24:O24"/>
    <mergeCell ref="J13:K13"/>
    <mergeCell ref="J24:K24"/>
    <mergeCell ref="M37:O37"/>
    <mergeCell ref="B33:C33"/>
    <mergeCell ref="C72:H72"/>
    <mergeCell ref="M72:O72"/>
    <mergeCell ref="M25:O25"/>
    <mergeCell ref="C25:H25"/>
    <mergeCell ref="B28:G30"/>
    <mergeCell ref="M71:O71"/>
    <mergeCell ref="C58:H58"/>
    <mergeCell ref="M58:O58"/>
    <mergeCell ref="M50:O50"/>
    <mergeCell ref="C51:H51"/>
    <mergeCell ref="C3:D3"/>
    <mergeCell ref="M65:O65"/>
    <mergeCell ref="M57:O57"/>
    <mergeCell ref="M13:O13"/>
    <mergeCell ref="C24:H24"/>
    <mergeCell ref="C2:D2"/>
    <mergeCell ref="C1:D1"/>
    <mergeCell ref="C38:D38"/>
    <mergeCell ref="C37:D37"/>
    <mergeCell ref="C36:D36"/>
    <mergeCell ref="C35:D35"/>
    <mergeCell ref="C34:D34"/>
    <mergeCell ref="C13:H13"/>
    <mergeCell ref="B27:C27"/>
    <mergeCell ref="B6:G8"/>
  </mergeCells>
  <dataValidations count="1">
    <dataValidation type="list" allowBlank="1" showInputMessage="1" showErrorMessage="1" sqref="O24">
      <formula1>"+,-"</formula1>
    </dataValidation>
  </dataValidations>
  <printOptions/>
  <pageMargins left="0.75" right="0.75" top="1" bottom="1" header="0.5" footer="0.5"/>
  <pageSetup horizontalDpi="600" verticalDpi="600" orientation="landscape" scale="77" r:id="rId3"/>
  <legacyDrawing r:id="rId2"/>
</worksheet>
</file>

<file path=xl/worksheets/sheet10.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M1" sqref="M1:M2"/>
    </sheetView>
  </sheetViews>
  <sheetFormatPr defaultColWidth="9.140625" defaultRowHeight="12.75"/>
  <cols>
    <col min="1" max="1" width="2.7109375" style="0" customWidth="1"/>
    <col min="2" max="11" width="12.7109375" style="0" customWidth="1"/>
    <col min="12" max="12" width="2.7109375" style="0" customWidth="1"/>
    <col min="13" max="34" width="12.7109375" style="0" customWidth="1"/>
  </cols>
  <sheetData>
    <row r="1" spans="1:13" ht="16.5" thickTop="1">
      <c r="A1" s="93"/>
      <c r="B1" s="256" t="s">
        <v>214</v>
      </c>
      <c r="C1" s="256"/>
      <c r="D1" s="256"/>
      <c r="E1" s="256"/>
      <c r="F1" s="256"/>
      <c r="G1" s="256"/>
      <c r="H1" s="256"/>
      <c r="I1" s="256"/>
      <c r="J1" s="256"/>
      <c r="K1" s="256"/>
      <c r="L1" s="256"/>
      <c r="M1" s="260" t="s">
        <v>473</v>
      </c>
    </row>
    <row r="2" spans="1:13" ht="16.5" thickBot="1">
      <c r="A2" s="93"/>
      <c r="B2" s="256" t="s">
        <v>233</v>
      </c>
      <c r="C2" s="256"/>
      <c r="D2" s="256"/>
      <c r="E2" s="256"/>
      <c r="F2" s="256"/>
      <c r="G2" s="256"/>
      <c r="H2" s="256"/>
      <c r="I2" s="256"/>
      <c r="J2" s="256"/>
      <c r="K2" s="256"/>
      <c r="L2" s="256"/>
      <c r="M2" s="261"/>
    </row>
    <row r="3" spans="1:12" ht="13.5" thickTop="1">
      <c r="A3" s="93"/>
      <c r="B3" s="269"/>
      <c r="C3" s="269"/>
      <c r="D3" s="269"/>
      <c r="E3" s="269"/>
      <c r="F3" s="269"/>
      <c r="G3" s="269"/>
      <c r="H3" s="269"/>
      <c r="I3" s="173"/>
      <c r="J3" s="173"/>
      <c r="K3" s="173"/>
      <c r="L3" s="14"/>
    </row>
    <row r="4" spans="1:12" ht="15" customHeight="1">
      <c r="A4" s="93"/>
      <c r="B4" s="269"/>
      <c r="C4" s="269"/>
      <c r="D4" s="269"/>
      <c r="E4" s="269"/>
      <c r="F4" s="269"/>
      <c r="G4" s="269"/>
      <c r="H4" s="269"/>
      <c r="I4" s="224" t="s">
        <v>229</v>
      </c>
      <c r="J4" s="224"/>
      <c r="K4" s="224"/>
      <c r="L4" s="14"/>
    </row>
    <row r="5" spans="1:12" ht="15" customHeight="1">
      <c r="A5" s="93"/>
      <c r="B5" s="269"/>
      <c r="C5" s="269"/>
      <c r="D5" s="269"/>
      <c r="E5" s="269"/>
      <c r="F5" s="269"/>
      <c r="G5" s="269"/>
      <c r="H5" s="269"/>
      <c r="I5" s="38" t="s">
        <v>363</v>
      </c>
      <c r="J5" s="38" t="s">
        <v>364</v>
      </c>
      <c r="K5" s="38" t="s">
        <v>382</v>
      </c>
      <c r="L5" s="14"/>
    </row>
    <row r="6" spans="1:12" ht="15" customHeight="1">
      <c r="A6" s="93"/>
      <c r="B6" s="269" t="s">
        <v>385</v>
      </c>
      <c r="C6" s="269"/>
      <c r="D6" s="269"/>
      <c r="E6" s="269"/>
      <c r="F6" s="269"/>
      <c r="G6" s="269"/>
      <c r="H6" s="269"/>
      <c r="I6" s="30">
        <v>2012</v>
      </c>
      <c r="J6" s="30">
        <v>2011</v>
      </c>
      <c r="K6" s="30">
        <v>2010</v>
      </c>
      <c r="L6" s="14"/>
    </row>
    <row r="7" spans="1:12" ht="15" customHeight="1">
      <c r="A7" s="93"/>
      <c r="B7" s="269" t="s">
        <v>232</v>
      </c>
      <c r="C7" s="269"/>
      <c r="D7" s="269"/>
      <c r="E7" s="269"/>
      <c r="F7" s="269"/>
      <c r="G7" s="269"/>
      <c r="H7" s="269"/>
      <c r="I7" s="175">
        <v>151705</v>
      </c>
      <c r="J7" s="175">
        <v>140647</v>
      </c>
      <c r="K7" s="175">
        <v>169022</v>
      </c>
      <c r="L7" s="14"/>
    </row>
    <row r="8" spans="1:12" ht="15" customHeight="1">
      <c r="A8" s="93"/>
      <c r="B8" s="272" t="s">
        <v>386</v>
      </c>
      <c r="C8" s="273"/>
      <c r="D8" s="273"/>
      <c r="E8" s="273"/>
      <c r="F8" s="273"/>
      <c r="G8" s="273"/>
      <c r="H8" s="273"/>
      <c r="I8" s="187"/>
      <c r="J8" s="187"/>
      <c r="K8" s="187"/>
      <c r="L8" s="14"/>
    </row>
    <row r="9" spans="1:12" ht="15" customHeight="1">
      <c r="A9" s="93"/>
      <c r="B9" s="279" t="s">
        <v>387</v>
      </c>
      <c r="C9" s="275"/>
      <c r="D9" s="275"/>
      <c r="E9" s="275"/>
      <c r="F9" s="275"/>
      <c r="G9" s="275"/>
      <c r="H9" s="275"/>
      <c r="I9" s="188">
        <v>0</v>
      </c>
      <c r="J9" s="188">
        <v>-1140</v>
      </c>
      <c r="K9" s="188">
        <v>14506</v>
      </c>
      <c r="L9" s="14"/>
    </row>
    <row r="10" spans="1:12" ht="15" customHeight="1">
      <c r="A10" s="93"/>
      <c r="B10" s="271" t="s">
        <v>388</v>
      </c>
      <c r="C10" s="269"/>
      <c r="D10" s="269"/>
      <c r="E10" s="269"/>
      <c r="F10" s="269"/>
      <c r="G10" s="269"/>
      <c r="H10" s="269"/>
      <c r="I10" s="188">
        <v>0</v>
      </c>
      <c r="J10" s="188">
        <v>7541</v>
      </c>
      <c r="K10" s="188">
        <v>940</v>
      </c>
      <c r="L10" s="14"/>
    </row>
    <row r="11" spans="1:12" ht="15" customHeight="1">
      <c r="A11" s="93"/>
      <c r="B11" s="271" t="s">
        <v>389</v>
      </c>
      <c r="C11" s="269"/>
      <c r="D11" s="269"/>
      <c r="E11" s="269"/>
      <c r="F11" s="269"/>
      <c r="G11" s="269"/>
      <c r="H11" s="269"/>
      <c r="I11" s="180">
        <v>587</v>
      </c>
      <c r="J11" s="180">
        <v>4833</v>
      </c>
      <c r="K11" s="180">
        <v>15781</v>
      </c>
      <c r="L11" s="14"/>
    </row>
    <row r="12" spans="1:12" ht="15" customHeight="1">
      <c r="A12" s="93"/>
      <c r="B12" s="271" t="s">
        <v>390</v>
      </c>
      <c r="C12" s="269"/>
      <c r="D12" s="269"/>
      <c r="E12" s="269"/>
      <c r="F12" s="269"/>
      <c r="G12" s="269"/>
      <c r="H12" s="269"/>
      <c r="I12" s="180">
        <f>SUM(I9:I11)</f>
        <v>587</v>
      </c>
      <c r="J12" s="180">
        <f>SUM(J9:J11)</f>
        <v>11234</v>
      </c>
      <c r="K12" s="180">
        <f>SUM(K9:K11)</f>
        <v>31227</v>
      </c>
      <c r="L12" s="14"/>
    </row>
    <row r="13" spans="1:12" ht="15" customHeight="1" thickBot="1">
      <c r="A13" s="93"/>
      <c r="B13" s="269" t="s">
        <v>234</v>
      </c>
      <c r="C13" s="269"/>
      <c r="D13" s="269"/>
      <c r="E13" s="269"/>
      <c r="F13" s="269"/>
      <c r="G13" s="269"/>
      <c r="H13" s="269"/>
      <c r="I13" s="181">
        <f>I7+I12</f>
        <v>152292</v>
      </c>
      <c r="J13" s="181">
        <f>J7+J12</f>
        <v>151881</v>
      </c>
      <c r="K13" s="181">
        <f>K7+K12</f>
        <v>200249</v>
      </c>
      <c r="L13" s="14"/>
    </row>
    <row r="14" spans="1:12" ht="13.5" thickTop="1">
      <c r="A14" s="93"/>
      <c r="B14" s="12"/>
      <c r="C14" s="12"/>
      <c r="D14" s="12"/>
      <c r="E14" s="12"/>
      <c r="F14" s="12"/>
      <c r="G14" s="12"/>
      <c r="H14" s="12"/>
      <c r="I14" s="12"/>
      <c r="J14" s="12"/>
      <c r="K14" s="12"/>
      <c r="L14" s="12"/>
    </row>
  </sheetData>
  <sheetProtection password="C690" sheet="1" objects="1" scenarios="1" selectLockedCells="1"/>
  <mergeCells count="15">
    <mergeCell ref="B3:H3"/>
    <mergeCell ref="B4:H4"/>
    <mergeCell ref="B5:H5"/>
    <mergeCell ref="B6:H6"/>
    <mergeCell ref="M1:M2"/>
    <mergeCell ref="B13:H13"/>
    <mergeCell ref="B12:H12"/>
    <mergeCell ref="B11:H11"/>
    <mergeCell ref="B10:H10"/>
    <mergeCell ref="B1:L1"/>
    <mergeCell ref="B2:L2"/>
    <mergeCell ref="I4:K4"/>
    <mergeCell ref="B9:H9"/>
    <mergeCell ref="B7:H7"/>
    <mergeCell ref="B8:H8"/>
  </mergeCells>
  <hyperlinks>
    <hyperlink ref="M1:M2" location="'CP2-3'!B19" display="CP2-3 Home"/>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N1" sqref="N1:N2"/>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56" t="s">
        <v>214</v>
      </c>
      <c r="B1" s="256"/>
      <c r="C1" s="256"/>
      <c r="D1" s="256"/>
      <c r="E1" s="256"/>
      <c r="F1" s="256"/>
      <c r="G1" s="256"/>
      <c r="H1" s="256"/>
      <c r="I1" s="256"/>
      <c r="J1" s="256"/>
      <c r="K1" s="256"/>
      <c r="L1" s="256"/>
      <c r="M1" s="277"/>
      <c r="N1" s="260" t="s">
        <v>473</v>
      </c>
    </row>
    <row r="2" spans="1:14" ht="16.5" thickBot="1">
      <c r="A2" s="256" t="s">
        <v>235</v>
      </c>
      <c r="B2" s="256"/>
      <c r="C2" s="256"/>
      <c r="D2" s="256"/>
      <c r="E2" s="256"/>
      <c r="F2" s="256"/>
      <c r="G2" s="256"/>
      <c r="H2" s="256"/>
      <c r="I2" s="256"/>
      <c r="J2" s="256"/>
      <c r="K2" s="256"/>
      <c r="L2" s="256"/>
      <c r="M2" s="277"/>
      <c r="N2" s="261"/>
    </row>
    <row r="3" spans="1:13" ht="15.75" customHeight="1" thickTop="1">
      <c r="A3" s="12"/>
      <c r="B3" s="276"/>
      <c r="C3" s="276"/>
      <c r="D3" s="276"/>
      <c r="E3" s="276"/>
      <c r="F3" s="182"/>
      <c r="G3" s="182"/>
      <c r="H3" s="182"/>
      <c r="I3" s="182"/>
      <c r="J3" s="182"/>
      <c r="K3" s="182"/>
      <c r="L3" s="182"/>
      <c r="M3" s="14"/>
    </row>
    <row r="4" spans="1:13" ht="15" customHeight="1">
      <c r="A4" s="12"/>
      <c r="B4" s="276"/>
      <c r="C4" s="276"/>
      <c r="D4" s="276"/>
      <c r="E4" s="276"/>
      <c r="F4" s="38"/>
      <c r="G4" s="38"/>
      <c r="H4" s="38"/>
      <c r="I4" s="38"/>
      <c r="J4" s="38"/>
      <c r="K4" s="38" t="s">
        <v>236</v>
      </c>
      <c r="L4" s="38"/>
      <c r="M4" s="14"/>
    </row>
    <row r="5" spans="1:13" ht="15" customHeight="1">
      <c r="A5" s="12"/>
      <c r="B5" s="276"/>
      <c r="C5" s="276"/>
      <c r="D5" s="276"/>
      <c r="E5" s="276"/>
      <c r="F5" s="38" t="s">
        <v>237</v>
      </c>
      <c r="G5" s="38"/>
      <c r="H5" s="38"/>
      <c r="I5" s="38"/>
      <c r="J5" s="38"/>
      <c r="K5" s="38" t="s">
        <v>209</v>
      </c>
      <c r="L5" s="38"/>
      <c r="M5" s="14"/>
    </row>
    <row r="6" spans="1:13" ht="15" customHeight="1">
      <c r="A6" s="12"/>
      <c r="B6" s="276"/>
      <c r="C6" s="276"/>
      <c r="D6" s="276"/>
      <c r="E6" s="276"/>
      <c r="F6" s="38" t="s">
        <v>238</v>
      </c>
      <c r="G6" s="38" t="s">
        <v>239</v>
      </c>
      <c r="H6" s="38" t="s">
        <v>78</v>
      </c>
      <c r="I6" s="38" t="s">
        <v>80</v>
      </c>
      <c r="J6" s="38" t="s">
        <v>240</v>
      </c>
      <c r="K6" s="38" t="s">
        <v>241</v>
      </c>
      <c r="L6" s="38" t="s">
        <v>242</v>
      </c>
      <c r="M6" s="14"/>
    </row>
    <row r="7" spans="1:13" ht="15" customHeight="1" thickBot="1">
      <c r="A7" s="12"/>
      <c r="B7" s="276" t="s">
        <v>217</v>
      </c>
      <c r="C7" s="276"/>
      <c r="D7" s="276"/>
      <c r="E7" s="276"/>
      <c r="F7" s="83" t="s">
        <v>243</v>
      </c>
      <c r="G7" s="82" t="s">
        <v>244</v>
      </c>
      <c r="H7" s="82" t="s">
        <v>79</v>
      </c>
      <c r="I7" s="82" t="s">
        <v>81</v>
      </c>
      <c r="J7" s="82" t="s">
        <v>245</v>
      </c>
      <c r="K7" s="82" t="s">
        <v>246</v>
      </c>
      <c r="L7" s="82" t="s">
        <v>247</v>
      </c>
      <c r="M7" s="14"/>
    </row>
    <row r="8" spans="1:13" ht="15" customHeight="1">
      <c r="A8" s="12"/>
      <c r="B8" s="225" t="s">
        <v>252</v>
      </c>
      <c r="C8" s="225"/>
      <c r="D8" s="225"/>
      <c r="E8" s="225"/>
      <c r="F8" s="84">
        <v>205281</v>
      </c>
      <c r="G8" s="85">
        <v>2485</v>
      </c>
      <c r="H8" s="85">
        <v>513574</v>
      </c>
      <c r="I8" s="85">
        <v>1694161</v>
      </c>
      <c r="J8" s="85">
        <v>-786800</v>
      </c>
      <c r="K8" s="85">
        <v>-14389</v>
      </c>
      <c r="L8" s="85">
        <v>1409031</v>
      </c>
      <c r="M8" s="14"/>
    </row>
    <row r="9" spans="1:13" ht="15" customHeight="1">
      <c r="A9" s="12"/>
      <c r="B9" s="262" t="s">
        <v>248</v>
      </c>
      <c r="C9" s="262"/>
      <c r="D9" s="262"/>
      <c r="E9" s="262"/>
      <c r="F9" s="176">
        <v>41</v>
      </c>
      <c r="G9" s="176">
        <v>1</v>
      </c>
      <c r="H9" s="176">
        <v>39903</v>
      </c>
      <c r="I9" s="176">
        <v>0</v>
      </c>
      <c r="J9" s="176">
        <v>0</v>
      </c>
      <c r="K9" s="176">
        <v>0</v>
      </c>
      <c r="L9" s="176">
        <v>39904</v>
      </c>
      <c r="M9" s="14"/>
    </row>
    <row r="10" spans="1:13" ht="15" customHeight="1">
      <c r="A10" s="12"/>
      <c r="B10" s="262" t="s">
        <v>249</v>
      </c>
      <c r="C10" s="262"/>
      <c r="D10" s="262"/>
      <c r="E10" s="262"/>
      <c r="F10" s="176">
        <v>-18</v>
      </c>
      <c r="G10" s="176">
        <v>0</v>
      </c>
      <c r="H10" s="176">
        <v>0</v>
      </c>
      <c r="I10" s="176">
        <v>0</v>
      </c>
      <c r="J10" s="176">
        <v>-247</v>
      </c>
      <c r="K10" s="176">
        <v>0</v>
      </c>
      <c r="L10" s="176">
        <v>-247</v>
      </c>
      <c r="M10" s="14"/>
    </row>
    <row r="11" spans="1:13" ht="15" customHeight="1">
      <c r="A11" s="12"/>
      <c r="B11" s="262" t="s">
        <v>250</v>
      </c>
      <c r="C11" s="262"/>
      <c r="D11" s="262"/>
      <c r="E11" s="262"/>
      <c r="F11" s="176">
        <v>1528</v>
      </c>
      <c r="G11" s="176">
        <v>0</v>
      </c>
      <c r="H11" s="176">
        <v>0</v>
      </c>
      <c r="I11" s="176">
        <v>-15228</v>
      </c>
      <c r="J11" s="176">
        <v>27792</v>
      </c>
      <c r="K11" s="176">
        <v>0</v>
      </c>
      <c r="L11" s="176">
        <v>12564</v>
      </c>
      <c r="M11" s="14"/>
    </row>
    <row r="12" spans="1:13" ht="15" customHeight="1">
      <c r="A12" s="12"/>
      <c r="B12" s="262" t="s">
        <v>232</v>
      </c>
      <c r="C12" s="262"/>
      <c r="D12" s="262"/>
      <c r="E12" s="262"/>
      <c r="F12" s="188">
        <v>0</v>
      </c>
      <c r="G12" s="188">
        <v>0</v>
      </c>
      <c r="H12" s="188">
        <v>0</v>
      </c>
      <c r="I12" s="188">
        <v>169022</v>
      </c>
      <c r="J12" s="188">
        <v>0</v>
      </c>
      <c r="K12" s="188">
        <v>0</v>
      </c>
      <c r="L12" s="188">
        <v>169022</v>
      </c>
      <c r="M12" s="14"/>
    </row>
    <row r="13" spans="1:13" ht="15" customHeight="1">
      <c r="A13" s="12"/>
      <c r="B13" s="274" t="s">
        <v>251</v>
      </c>
      <c r="C13" s="274"/>
      <c r="D13" s="262"/>
      <c r="E13" s="262"/>
      <c r="F13" s="179">
        <v>0</v>
      </c>
      <c r="G13" s="179">
        <v>0</v>
      </c>
      <c r="H13" s="179">
        <v>0</v>
      </c>
      <c r="I13" s="179"/>
      <c r="J13" s="179">
        <v>0</v>
      </c>
      <c r="K13" s="179">
        <v>31227</v>
      </c>
      <c r="L13" s="179">
        <v>31227</v>
      </c>
      <c r="M13" s="14"/>
    </row>
    <row r="14" spans="1:13" ht="15" customHeight="1">
      <c r="A14" s="12"/>
      <c r="B14" s="274" t="s">
        <v>391</v>
      </c>
      <c r="C14" s="274"/>
      <c r="D14" s="262"/>
      <c r="E14" s="262"/>
      <c r="F14" s="185">
        <v>0</v>
      </c>
      <c r="G14" s="185">
        <v>0</v>
      </c>
      <c r="H14" s="185">
        <v>922</v>
      </c>
      <c r="I14" s="185">
        <v>-83906</v>
      </c>
      <c r="J14" s="185">
        <v>0</v>
      </c>
      <c r="K14" s="185">
        <v>0</v>
      </c>
      <c r="L14" s="185">
        <v>-82984</v>
      </c>
      <c r="M14" s="14"/>
    </row>
    <row r="15" spans="1:13" ht="15" customHeight="1">
      <c r="A15" s="12"/>
      <c r="B15" s="225" t="s">
        <v>392</v>
      </c>
      <c r="C15" s="225"/>
      <c r="D15" s="225"/>
      <c r="E15" s="225"/>
      <c r="F15" s="86">
        <f aca="true" t="shared" si="0" ref="F15:L15">SUM(F8:F14)</f>
        <v>206832</v>
      </c>
      <c r="G15" s="86">
        <f t="shared" si="0"/>
        <v>2486</v>
      </c>
      <c r="H15" s="86">
        <f t="shared" si="0"/>
        <v>554399</v>
      </c>
      <c r="I15" s="86">
        <f t="shared" si="0"/>
        <v>1764049</v>
      </c>
      <c r="J15" s="86">
        <f t="shared" si="0"/>
        <v>-759255</v>
      </c>
      <c r="K15" s="86">
        <f t="shared" si="0"/>
        <v>16838</v>
      </c>
      <c r="L15" s="86">
        <f t="shared" si="0"/>
        <v>1578517</v>
      </c>
      <c r="M15" s="14"/>
    </row>
    <row r="16" spans="1:13" ht="15" customHeight="1">
      <c r="A16" s="12"/>
      <c r="B16" s="262" t="s">
        <v>248</v>
      </c>
      <c r="C16" s="262"/>
      <c r="D16" s="262"/>
      <c r="E16" s="262"/>
      <c r="F16" s="176">
        <v>997</v>
      </c>
      <c r="G16" s="176">
        <v>10</v>
      </c>
      <c r="H16" s="176">
        <v>36229</v>
      </c>
      <c r="I16" s="176">
        <v>0</v>
      </c>
      <c r="J16" s="176">
        <v>0</v>
      </c>
      <c r="K16" s="176">
        <v>0</v>
      </c>
      <c r="L16" s="176">
        <v>36239</v>
      </c>
      <c r="M16" s="14"/>
    </row>
    <row r="17" spans="1:13" ht="15" customHeight="1">
      <c r="A17" s="12"/>
      <c r="B17" s="274" t="s">
        <v>393</v>
      </c>
      <c r="C17" s="262"/>
      <c r="D17" s="262"/>
      <c r="E17" s="262"/>
      <c r="F17" s="176">
        <v>-15500</v>
      </c>
      <c r="G17" s="176">
        <v>0</v>
      </c>
      <c r="H17" s="176">
        <v>0</v>
      </c>
      <c r="I17" s="176">
        <v>0</v>
      </c>
      <c r="J17" s="176">
        <v>-216070</v>
      </c>
      <c r="K17" s="176">
        <v>0</v>
      </c>
      <c r="L17" s="176">
        <v>-216070</v>
      </c>
      <c r="M17" s="14"/>
    </row>
    <row r="18" spans="1:13" ht="15" customHeight="1">
      <c r="A18" s="12"/>
      <c r="B18" s="262" t="s">
        <v>249</v>
      </c>
      <c r="C18" s="262"/>
      <c r="D18" s="262"/>
      <c r="E18" s="262"/>
      <c r="F18" s="176">
        <v>-1035</v>
      </c>
      <c r="G18" s="176">
        <v>0</v>
      </c>
      <c r="H18" s="176">
        <v>0</v>
      </c>
      <c r="I18" s="176">
        <v>0</v>
      </c>
      <c r="J18" s="176">
        <v>-18041</v>
      </c>
      <c r="K18" s="176">
        <v>0</v>
      </c>
      <c r="L18" s="176">
        <v>-18041</v>
      </c>
      <c r="M18" s="14"/>
    </row>
    <row r="19" spans="1:13" ht="15" customHeight="1">
      <c r="A19" s="12"/>
      <c r="B19" s="262" t="s">
        <v>250</v>
      </c>
      <c r="C19" s="262"/>
      <c r="D19" s="262"/>
      <c r="E19" s="262"/>
      <c r="F19" s="176">
        <v>3072</v>
      </c>
      <c r="G19" s="176">
        <v>0</v>
      </c>
      <c r="H19" s="176">
        <v>-45841</v>
      </c>
      <c r="I19" s="176">
        <v>-7791</v>
      </c>
      <c r="J19" s="176">
        <v>55343</v>
      </c>
      <c r="K19" s="176">
        <v>0</v>
      </c>
      <c r="L19" s="176">
        <v>1711</v>
      </c>
      <c r="M19" s="14"/>
    </row>
    <row r="20" spans="1:13" ht="15" customHeight="1">
      <c r="A20" s="12"/>
      <c r="B20" s="262" t="s">
        <v>232</v>
      </c>
      <c r="C20" s="262"/>
      <c r="D20" s="262"/>
      <c r="E20" s="262"/>
      <c r="F20" s="179">
        <v>0</v>
      </c>
      <c r="G20" s="179">
        <v>0</v>
      </c>
      <c r="H20" s="179">
        <v>0</v>
      </c>
      <c r="I20" s="179">
        <v>140647</v>
      </c>
      <c r="J20" s="179">
        <v>0</v>
      </c>
      <c r="K20" s="179">
        <v>0</v>
      </c>
      <c r="L20" s="179">
        <v>140647</v>
      </c>
      <c r="M20" s="14"/>
    </row>
    <row r="21" spans="1:13" ht="15" customHeight="1">
      <c r="A21" s="12"/>
      <c r="B21" s="262" t="s">
        <v>251</v>
      </c>
      <c r="C21" s="262"/>
      <c r="D21" s="262"/>
      <c r="E21" s="262"/>
      <c r="F21" s="179">
        <v>0</v>
      </c>
      <c r="G21" s="179">
        <v>0</v>
      </c>
      <c r="H21" s="179">
        <v>0</v>
      </c>
      <c r="I21" s="179">
        <v>0</v>
      </c>
      <c r="J21" s="179">
        <v>0</v>
      </c>
      <c r="K21" s="179">
        <v>11234</v>
      </c>
      <c r="L21" s="179">
        <v>11234</v>
      </c>
      <c r="M21" s="14"/>
    </row>
    <row r="22" spans="1:13" ht="15" customHeight="1">
      <c r="A22" s="12"/>
      <c r="B22" s="274" t="s">
        <v>394</v>
      </c>
      <c r="C22" s="262"/>
      <c r="D22" s="262"/>
      <c r="E22" s="262"/>
      <c r="F22" s="185">
        <v>0</v>
      </c>
      <c r="G22" s="185">
        <v>0</v>
      </c>
      <c r="H22" s="185">
        <v>1810</v>
      </c>
      <c r="I22" s="185">
        <v>-184976</v>
      </c>
      <c r="J22" s="185">
        <v>0</v>
      </c>
      <c r="K22" s="185">
        <v>0</v>
      </c>
      <c r="L22" s="185">
        <v>-183166</v>
      </c>
      <c r="M22" s="14"/>
    </row>
    <row r="23" spans="1:13" ht="15" customHeight="1">
      <c r="A23" s="12"/>
      <c r="B23" s="225" t="s">
        <v>395</v>
      </c>
      <c r="C23" s="225"/>
      <c r="D23" s="225"/>
      <c r="E23" s="225"/>
      <c r="F23" s="86">
        <f aca="true" t="shared" si="1" ref="F23:L23">SUM(F15:F22)</f>
        <v>194366</v>
      </c>
      <c r="G23" s="86">
        <f t="shared" si="1"/>
        <v>2496</v>
      </c>
      <c r="H23" s="86">
        <f t="shared" si="1"/>
        <v>546597</v>
      </c>
      <c r="I23" s="86">
        <f t="shared" si="1"/>
        <v>1711929</v>
      </c>
      <c r="J23" s="86">
        <f t="shared" si="1"/>
        <v>-938023</v>
      </c>
      <c r="K23" s="86">
        <f t="shared" si="1"/>
        <v>28072</v>
      </c>
      <c r="L23" s="86">
        <f t="shared" si="1"/>
        <v>1351071</v>
      </c>
      <c r="M23" s="14"/>
    </row>
    <row r="24" spans="1:13" ht="15" customHeight="1">
      <c r="A24" s="12"/>
      <c r="B24" s="269" t="s">
        <v>248</v>
      </c>
      <c r="C24" s="269"/>
      <c r="D24" s="269"/>
      <c r="E24" s="269"/>
      <c r="F24" s="176">
        <v>0</v>
      </c>
      <c r="G24" s="176">
        <v>0</v>
      </c>
      <c r="H24" s="176">
        <v>10532</v>
      </c>
      <c r="I24" s="176">
        <v>0</v>
      </c>
      <c r="J24" s="176">
        <v>0</v>
      </c>
      <c r="K24" s="176">
        <v>0</v>
      </c>
      <c r="L24" s="176">
        <v>10532</v>
      </c>
      <c r="M24" s="14"/>
    </row>
    <row r="25" spans="1:13" ht="15" customHeight="1">
      <c r="A25" s="12"/>
      <c r="B25" s="274" t="s">
        <v>393</v>
      </c>
      <c r="C25" s="262"/>
      <c r="D25" s="262"/>
      <c r="E25" s="262"/>
      <c r="F25" s="176">
        <v>-1365</v>
      </c>
      <c r="G25" s="176"/>
      <c r="H25" s="176"/>
      <c r="I25" s="176">
        <v>0</v>
      </c>
      <c r="J25" s="176">
        <v>-15160</v>
      </c>
      <c r="K25" s="176">
        <v>0</v>
      </c>
      <c r="L25" s="176">
        <v>-15160</v>
      </c>
      <c r="M25" s="14"/>
    </row>
    <row r="26" spans="1:13" ht="15" customHeight="1">
      <c r="A26" s="12"/>
      <c r="B26" s="269" t="s">
        <v>249</v>
      </c>
      <c r="C26" s="269"/>
      <c r="D26" s="269"/>
      <c r="E26" s="269"/>
      <c r="F26" s="176">
        <v>-145</v>
      </c>
      <c r="G26" s="176">
        <v>0</v>
      </c>
      <c r="H26" s="176">
        <v>0</v>
      </c>
      <c r="I26" s="176">
        <v>0</v>
      </c>
      <c r="J26" s="176">
        <v>-2189</v>
      </c>
      <c r="K26" s="176">
        <v>0</v>
      </c>
      <c r="L26" s="176">
        <v>-2189</v>
      </c>
      <c r="M26" s="14"/>
    </row>
    <row r="27" spans="1:13" ht="15" customHeight="1">
      <c r="A27" s="12"/>
      <c r="B27" s="269" t="s">
        <v>250</v>
      </c>
      <c r="C27" s="269"/>
      <c r="D27" s="269"/>
      <c r="E27" s="269"/>
      <c r="F27" s="176">
        <v>992</v>
      </c>
      <c r="G27" s="176">
        <v>0</v>
      </c>
      <c r="H27" s="176">
        <v>-5997</v>
      </c>
      <c r="I27" s="176">
        <v>-4261</v>
      </c>
      <c r="J27" s="176">
        <v>16807</v>
      </c>
      <c r="K27" s="176">
        <v>0</v>
      </c>
      <c r="L27" s="176">
        <v>6549</v>
      </c>
      <c r="M27" s="14"/>
    </row>
    <row r="28" spans="1:13" ht="15" customHeight="1">
      <c r="A28" s="12"/>
      <c r="B28" s="269" t="s">
        <v>232</v>
      </c>
      <c r="C28" s="269"/>
      <c r="D28" s="269"/>
      <c r="E28" s="269"/>
      <c r="F28" s="176">
        <v>0</v>
      </c>
      <c r="G28" s="176">
        <v>0</v>
      </c>
      <c r="H28" s="176">
        <v>0</v>
      </c>
      <c r="I28" s="176">
        <v>151705</v>
      </c>
      <c r="J28" s="176">
        <v>0</v>
      </c>
      <c r="K28" s="176">
        <v>0</v>
      </c>
      <c r="L28" s="176">
        <v>151705</v>
      </c>
      <c r="M28" s="14"/>
    </row>
    <row r="29" spans="1:13" ht="15" customHeight="1">
      <c r="A29" s="12"/>
      <c r="B29" s="271" t="s">
        <v>251</v>
      </c>
      <c r="C29" s="269"/>
      <c r="D29" s="269"/>
      <c r="E29" s="269"/>
      <c r="F29" s="176">
        <v>0</v>
      </c>
      <c r="G29" s="176">
        <v>0</v>
      </c>
      <c r="H29" s="176">
        <v>0</v>
      </c>
      <c r="I29" s="176">
        <v>0</v>
      </c>
      <c r="J29" s="176">
        <v>0</v>
      </c>
      <c r="K29" s="176">
        <v>587</v>
      </c>
      <c r="L29" s="176">
        <v>587</v>
      </c>
      <c r="M29" s="14"/>
    </row>
    <row r="30" spans="1:13" ht="15" customHeight="1">
      <c r="A30" s="12"/>
      <c r="B30" s="274" t="s">
        <v>396</v>
      </c>
      <c r="C30" s="262"/>
      <c r="D30" s="262"/>
      <c r="E30" s="262"/>
      <c r="F30" s="185">
        <v>0</v>
      </c>
      <c r="G30" s="185">
        <v>0</v>
      </c>
      <c r="H30" s="185">
        <v>1665</v>
      </c>
      <c r="I30" s="185">
        <v>-87909</v>
      </c>
      <c r="J30" s="185">
        <v>0</v>
      </c>
      <c r="K30" s="185">
        <v>0</v>
      </c>
      <c r="L30" s="185">
        <v>-86244</v>
      </c>
      <c r="M30" s="14"/>
    </row>
    <row r="31" spans="1:13" ht="15" customHeight="1" thickBot="1">
      <c r="A31" s="12"/>
      <c r="B31" s="280" t="s">
        <v>397</v>
      </c>
      <c r="C31" s="280"/>
      <c r="D31" s="280"/>
      <c r="E31" s="280"/>
      <c r="F31" s="87">
        <f aca="true" t="shared" si="2" ref="F31:L31">SUM(F23:F30)</f>
        <v>193848</v>
      </c>
      <c r="G31" s="87">
        <f t="shared" si="2"/>
        <v>2496</v>
      </c>
      <c r="H31" s="87">
        <f t="shared" si="2"/>
        <v>552797</v>
      </c>
      <c r="I31" s="87">
        <f t="shared" si="2"/>
        <v>1771464</v>
      </c>
      <c r="J31" s="87">
        <f t="shared" si="2"/>
        <v>-938565</v>
      </c>
      <c r="K31" s="87">
        <f t="shared" si="2"/>
        <v>28659</v>
      </c>
      <c r="L31" s="87">
        <f t="shared" si="2"/>
        <v>1416851</v>
      </c>
      <c r="M31" s="14"/>
    </row>
    <row r="32" spans="1:13" ht="15" customHeight="1" thickTop="1">
      <c r="A32" s="12"/>
      <c r="B32" s="14"/>
      <c r="C32" s="14"/>
      <c r="D32" s="14"/>
      <c r="E32" s="14"/>
      <c r="F32" s="14"/>
      <c r="G32" s="14"/>
      <c r="H32" s="14"/>
      <c r="I32" s="14"/>
      <c r="J32" s="14"/>
      <c r="K32" s="14"/>
      <c r="L32" s="14"/>
      <c r="M32" s="14"/>
    </row>
    <row r="33" spans="1:13" ht="15" customHeight="1">
      <c r="A33" s="12"/>
      <c r="B33" s="189"/>
      <c r="C33" s="189"/>
      <c r="D33" s="189" t="s">
        <v>253</v>
      </c>
      <c r="E33" s="271" t="s">
        <v>398</v>
      </c>
      <c r="F33" s="269"/>
      <c r="G33" s="269"/>
      <c r="H33" s="269"/>
      <c r="I33" s="269"/>
      <c r="J33" s="269"/>
      <c r="K33" s="269"/>
      <c r="L33" s="269"/>
      <c r="M33" s="14"/>
    </row>
    <row r="34" spans="1:13" ht="15" customHeight="1">
      <c r="A34" s="12"/>
      <c r="B34" s="189"/>
      <c r="C34" s="189"/>
      <c r="D34" s="189"/>
      <c r="E34" s="269"/>
      <c r="F34" s="269"/>
      <c r="G34" s="269"/>
      <c r="H34" s="269"/>
      <c r="I34" s="269"/>
      <c r="J34" s="269"/>
      <c r="K34" s="269"/>
      <c r="L34" s="269"/>
      <c r="M34" s="14"/>
    </row>
    <row r="35" spans="1:13" ht="15" customHeight="1">
      <c r="A35" s="12"/>
      <c r="B35" s="189"/>
      <c r="C35" s="189"/>
      <c r="D35" s="189"/>
      <c r="E35" s="269"/>
      <c r="F35" s="269"/>
      <c r="G35" s="269"/>
      <c r="H35" s="269"/>
      <c r="I35" s="269"/>
      <c r="J35" s="269"/>
      <c r="K35" s="269"/>
      <c r="L35" s="269"/>
      <c r="M35" s="14"/>
    </row>
    <row r="36" spans="1:13" ht="15" customHeight="1">
      <c r="A36" s="12"/>
      <c r="B36" s="189"/>
      <c r="C36" s="189"/>
      <c r="D36" s="189"/>
      <c r="E36" s="269"/>
      <c r="F36" s="269"/>
      <c r="G36" s="269"/>
      <c r="H36" s="269"/>
      <c r="I36" s="269"/>
      <c r="J36" s="269"/>
      <c r="K36" s="269"/>
      <c r="L36" s="269"/>
      <c r="M36" s="14"/>
    </row>
    <row r="37" spans="1:13" ht="15" customHeight="1">
      <c r="A37" s="12"/>
      <c r="B37" s="189"/>
      <c r="C37" s="189"/>
      <c r="D37" s="189"/>
      <c r="E37" s="269"/>
      <c r="F37" s="269"/>
      <c r="G37" s="269"/>
      <c r="H37" s="269"/>
      <c r="I37" s="269"/>
      <c r="J37" s="269"/>
      <c r="K37" s="269"/>
      <c r="L37" s="269"/>
      <c r="M37" s="14"/>
    </row>
    <row r="38" spans="1:13" ht="15" customHeight="1">
      <c r="A38" s="12"/>
      <c r="B38" s="189"/>
      <c r="C38" s="189"/>
      <c r="D38" s="189"/>
      <c r="E38" s="269"/>
      <c r="F38" s="269"/>
      <c r="G38" s="269"/>
      <c r="H38" s="269"/>
      <c r="I38" s="269"/>
      <c r="J38" s="269"/>
      <c r="K38" s="269"/>
      <c r="L38" s="269"/>
      <c r="M38" s="14"/>
    </row>
    <row r="39" spans="1:13" ht="15" customHeight="1">
      <c r="A39" s="12"/>
      <c r="B39" s="189"/>
      <c r="C39" s="189"/>
      <c r="D39" s="189" t="s">
        <v>254</v>
      </c>
      <c r="E39" s="271" t="s">
        <v>399</v>
      </c>
      <c r="F39" s="269"/>
      <c r="G39" s="269"/>
      <c r="H39" s="269"/>
      <c r="I39" s="269"/>
      <c r="J39" s="269"/>
      <c r="K39" s="269"/>
      <c r="L39" s="269"/>
      <c r="M39" s="14"/>
    </row>
    <row r="40" spans="1:13" ht="15" customHeight="1">
      <c r="A40" s="12"/>
      <c r="B40" s="189"/>
      <c r="C40" s="189"/>
      <c r="D40" s="189"/>
      <c r="E40" s="271"/>
      <c r="F40" s="269"/>
      <c r="G40" s="269"/>
      <c r="H40" s="269"/>
      <c r="I40" s="269"/>
      <c r="J40" s="269"/>
      <c r="K40" s="269"/>
      <c r="L40" s="269"/>
      <c r="M40" s="14"/>
    </row>
    <row r="41" spans="1:13" ht="15" customHeight="1">
      <c r="A41" s="12"/>
      <c r="B41" s="189"/>
      <c r="C41" s="189"/>
      <c r="D41" s="189"/>
      <c r="E41" s="269"/>
      <c r="F41" s="269"/>
      <c r="G41" s="269"/>
      <c r="H41" s="269"/>
      <c r="I41" s="269"/>
      <c r="J41" s="269"/>
      <c r="K41" s="269"/>
      <c r="L41" s="269"/>
      <c r="M41" s="14"/>
    </row>
    <row r="42" spans="1:13" ht="12.75">
      <c r="A42" s="12"/>
      <c r="B42" s="12"/>
      <c r="C42" s="12"/>
      <c r="D42" s="12"/>
      <c r="E42" s="12"/>
      <c r="F42" s="12"/>
      <c r="G42" s="12"/>
      <c r="H42" s="12"/>
      <c r="I42" s="12"/>
      <c r="J42" s="12"/>
      <c r="K42" s="12"/>
      <c r="L42" s="12"/>
      <c r="M42" s="12"/>
    </row>
    <row r="44" spans="5:12" ht="12.75">
      <c r="E44" s="88"/>
      <c r="F44" s="88"/>
      <c r="G44" s="88"/>
      <c r="H44" s="88"/>
      <c r="I44" s="88"/>
      <c r="J44" s="88"/>
      <c r="K44" s="88"/>
      <c r="L44" s="88"/>
    </row>
    <row r="45" spans="5:12" ht="12.75">
      <c r="E45" s="88"/>
      <c r="F45" s="88"/>
      <c r="G45" s="88"/>
      <c r="H45" s="88"/>
      <c r="I45" s="88"/>
      <c r="J45" s="88"/>
      <c r="K45" s="88"/>
      <c r="L45" s="88"/>
    </row>
    <row r="46" spans="5:12" ht="12.75">
      <c r="E46" s="88"/>
      <c r="F46" s="88"/>
      <c r="G46" s="88"/>
      <c r="H46" s="88"/>
      <c r="I46" s="88"/>
      <c r="J46" s="88"/>
      <c r="K46" s="88"/>
      <c r="L46" s="88"/>
    </row>
    <row r="47" spans="5:12" ht="12.75">
      <c r="E47" s="88"/>
      <c r="F47" s="88"/>
      <c r="G47" s="88"/>
      <c r="H47" s="88"/>
      <c r="I47" s="88"/>
      <c r="J47" s="88"/>
      <c r="K47" s="88"/>
      <c r="L47" s="88"/>
    </row>
    <row r="48" spans="5:12" ht="12.75">
      <c r="E48" s="88"/>
      <c r="F48" s="88"/>
      <c r="G48" s="88"/>
      <c r="H48" s="88"/>
      <c r="I48" s="88"/>
      <c r="J48" s="88"/>
      <c r="K48" s="88"/>
      <c r="L48" s="88"/>
    </row>
  </sheetData>
  <sheetProtection password="C690" sheet="1" objects="1" scenarios="1" selectLockedCells="1"/>
  <mergeCells count="34">
    <mergeCell ref="B25:E25"/>
    <mergeCell ref="B13:E13"/>
    <mergeCell ref="B12:E12"/>
    <mergeCell ref="B10:E10"/>
    <mergeCell ref="B3:E3"/>
    <mergeCell ref="B4:E4"/>
    <mergeCell ref="B5:E5"/>
    <mergeCell ref="B6:E6"/>
    <mergeCell ref="B16:E16"/>
    <mergeCell ref="B15:E15"/>
    <mergeCell ref="A1:M1"/>
    <mergeCell ref="B14:E14"/>
    <mergeCell ref="B11:E11"/>
    <mergeCell ref="B8:E8"/>
    <mergeCell ref="B7:E7"/>
    <mergeCell ref="A2:M2"/>
    <mergeCell ref="B9:E9"/>
    <mergeCell ref="B20:E20"/>
    <mergeCell ref="B18:E18"/>
    <mergeCell ref="B17:E17"/>
    <mergeCell ref="B23:E23"/>
    <mergeCell ref="B22:E22"/>
    <mergeCell ref="B21:E21"/>
    <mergeCell ref="B19:E19"/>
    <mergeCell ref="N1:N2"/>
    <mergeCell ref="B26:E26"/>
    <mergeCell ref="B24:E24"/>
    <mergeCell ref="B27:E27"/>
    <mergeCell ref="E39:L41"/>
    <mergeCell ref="E33:L38"/>
    <mergeCell ref="B31:E31"/>
    <mergeCell ref="B30:E30"/>
    <mergeCell ref="B29:E29"/>
    <mergeCell ref="B28:E28"/>
  </mergeCells>
  <hyperlinks>
    <hyperlink ref="N1:N2" location="'CP2-3'!B19" display="CP2-3 Home"/>
  </hyperlinks>
  <printOptions/>
  <pageMargins left="0.75" right="0.75" top="1" bottom="1" header="0.5" footer="0.5"/>
  <pageSetup horizontalDpi="600" verticalDpi="600" orientation="portrait" scale="54"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6" width="12.7109375" style="0" customWidth="1"/>
  </cols>
  <sheetData>
    <row r="1" spans="1:12" ht="16.5" thickTop="1">
      <c r="A1" s="256" t="s">
        <v>214</v>
      </c>
      <c r="B1" s="256"/>
      <c r="C1" s="256"/>
      <c r="D1" s="256"/>
      <c r="E1" s="256"/>
      <c r="F1" s="256"/>
      <c r="G1" s="256"/>
      <c r="H1" s="256"/>
      <c r="I1" s="256"/>
      <c r="J1" s="256"/>
      <c r="K1" s="277"/>
      <c r="L1" s="260" t="s">
        <v>473</v>
      </c>
    </row>
    <row r="2" spans="1:12" ht="16.5" thickBot="1">
      <c r="A2" s="256" t="s">
        <v>255</v>
      </c>
      <c r="B2" s="256"/>
      <c r="C2" s="256"/>
      <c r="D2" s="256"/>
      <c r="E2" s="256"/>
      <c r="F2" s="256"/>
      <c r="G2" s="256"/>
      <c r="H2" s="256"/>
      <c r="I2" s="256"/>
      <c r="J2" s="256"/>
      <c r="K2" s="277"/>
      <c r="L2" s="261"/>
    </row>
    <row r="3" spans="1:11" ht="13.5" thickTop="1">
      <c r="A3" s="12"/>
      <c r="B3" s="262"/>
      <c r="C3" s="262"/>
      <c r="D3" s="262"/>
      <c r="E3" s="262"/>
      <c r="F3" s="262"/>
      <c r="G3" s="262"/>
      <c r="H3" s="14"/>
      <c r="I3" s="14"/>
      <c r="J3" s="14"/>
      <c r="K3" s="14"/>
    </row>
    <row r="4" spans="1:11" ht="15" customHeight="1">
      <c r="A4" s="12"/>
      <c r="B4" s="262"/>
      <c r="C4" s="262"/>
      <c r="D4" s="262"/>
      <c r="E4" s="262"/>
      <c r="F4" s="262"/>
      <c r="G4" s="262"/>
      <c r="H4" s="224" t="s">
        <v>229</v>
      </c>
      <c r="I4" s="224"/>
      <c r="J4" s="224"/>
      <c r="K4" s="14"/>
    </row>
    <row r="5" spans="1:11" ht="15" customHeight="1">
      <c r="A5" s="12"/>
      <c r="B5" s="262"/>
      <c r="C5" s="262"/>
      <c r="D5" s="262"/>
      <c r="E5" s="262"/>
      <c r="F5" s="262"/>
      <c r="G5" s="262"/>
      <c r="H5" s="38" t="s">
        <v>363</v>
      </c>
      <c r="I5" s="38" t="s">
        <v>364</v>
      </c>
      <c r="J5" s="38" t="s">
        <v>382</v>
      </c>
      <c r="K5" s="14"/>
    </row>
    <row r="6" spans="1:11" ht="15" customHeight="1">
      <c r="A6" s="12"/>
      <c r="B6" s="262" t="s">
        <v>385</v>
      </c>
      <c r="C6" s="262"/>
      <c r="D6" s="262"/>
      <c r="E6" s="262"/>
      <c r="F6" s="262"/>
      <c r="G6" s="262"/>
      <c r="H6" s="30">
        <v>2012</v>
      </c>
      <c r="I6" s="30">
        <v>2011</v>
      </c>
      <c r="J6" s="30">
        <v>2010</v>
      </c>
      <c r="K6" s="14"/>
    </row>
    <row r="7" spans="1:11" ht="15" customHeight="1">
      <c r="A7" s="12"/>
      <c r="B7" s="262" t="s">
        <v>256</v>
      </c>
      <c r="C7" s="262"/>
      <c r="D7" s="262"/>
      <c r="E7" s="262"/>
      <c r="F7" s="262"/>
      <c r="G7" s="262"/>
      <c r="H7" s="174"/>
      <c r="I7" s="174"/>
      <c r="J7" s="174"/>
      <c r="K7" s="14"/>
    </row>
    <row r="8" spans="1:11" ht="15" customHeight="1">
      <c r="A8" s="12"/>
      <c r="B8" s="262" t="s">
        <v>232</v>
      </c>
      <c r="C8" s="262"/>
      <c r="D8" s="262"/>
      <c r="E8" s="262"/>
      <c r="F8" s="262"/>
      <c r="G8" s="262"/>
      <c r="H8" s="175">
        <v>151705</v>
      </c>
      <c r="I8" s="175">
        <v>140647</v>
      </c>
      <c r="J8" s="175">
        <v>169022</v>
      </c>
      <c r="K8" s="14"/>
    </row>
    <row r="9" spans="1:11" ht="15" customHeight="1">
      <c r="A9" s="12"/>
      <c r="B9" s="274" t="s">
        <v>384</v>
      </c>
      <c r="C9" s="262"/>
      <c r="D9" s="262"/>
      <c r="E9" s="262"/>
      <c r="F9" s="262"/>
      <c r="G9" s="262"/>
      <c r="H9" s="180">
        <v>0</v>
      </c>
      <c r="I9" s="180">
        <v>41287</v>
      </c>
      <c r="J9" s="180">
        <v>44376</v>
      </c>
      <c r="K9" s="14"/>
    </row>
    <row r="10" spans="1:11" ht="15" customHeight="1">
      <c r="A10" s="12"/>
      <c r="B10" s="274" t="s">
        <v>383</v>
      </c>
      <c r="C10" s="262"/>
      <c r="D10" s="262"/>
      <c r="E10" s="262"/>
      <c r="F10" s="262"/>
      <c r="G10" s="262"/>
      <c r="H10" s="175">
        <f>SUM(H8:H9)</f>
        <v>151705</v>
      </c>
      <c r="I10" s="175">
        <f>SUM(I8:I9)</f>
        <v>181934</v>
      </c>
      <c r="J10" s="175">
        <f>SUM(J8:J9)</f>
        <v>213398</v>
      </c>
      <c r="K10" s="14"/>
    </row>
    <row r="11" spans="1:11" ht="15" customHeight="1">
      <c r="A11" s="12"/>
      <c r="B11" s="262" t="s">
        <v>257</v>
      </c>
      <c r="C11" s="262"/>
      <c r="D11" s="262"/>
      <c r="E11" s="262"/>
      <c r="F11" s="262"/>
      <c r="G11" s="262"/>
      <c r="H11" s="176"/>
      <c r="I11" s="176"/>
      <c r="J11" s="176"/>
      <c r="K11" s="14"/>
    </row>
    <row r="12" spans="1:11" ht="15" customHeight="1">
      <c r="A12" s="12"/>
      <c r="B12" s="262" t="s">
        <v>258</v>
      </c>
      <c r="C12" s="262"/>
      <c r="D12" s="262"/>
      <c r="E12" s="262"/>
      <c r="F12" s="262"/>
      <c r="G12" s="262"/>
      <c r="H12" s="176">
        <v>143156</v>
      </c>
      <c r="I12" s="176">
        <v>145548</v>
      </c>
      <c r="J12" s="176">
        <v>139832</v>
      </c>
      <c r="K12" s="14"/>
    </row>
    <row r="13" spans="1:11" ht="15" customHeight="1">
      <c r="A13" s="12"/>
      <c r="B13" s="274" t="s">
        <v>400</v>
      </c>
      <c r="C13" s="262"/>
      <c r="D13" s="262"/>
      <c r="E13" s="262"/>
      <c r="F13" s="262"/>
      <c r="G13" s="262"/>
      <c r="H13" s="176">
        <v>12341</v>
      </c>
      <c r="I13" s="176">
        <v>25457</v>
      </c>
      <c r="J13" s="176">
        <v>34615</v>
      </c>
      <c r="K13" s="14"/>
    </row>
    <row r="14" spans="1:11" ht="15" customHeight="1">
      <c r="A14" s="12"/>
      <c r="B14" s="262" t="s">
        <v>259</v>
      </c>
      <c r="C14" s="262"/>
      <c r="D14" s="262"/>
      <c r="E14" s="262"/>
      <c r="F14" s="262"/>
      <c r="G14" s="262"/>
      <c r="H14" s="176">
        <v>4207</v>
      </c>
      <c r="I14" s="176">
        <v>11885</v>
      </c>
      <c r="J14" s="176">
        <v>-36027</v>
      </c>
      <c r="K14" s="14"/>
    </row>
    <row r="15" spans="1:11" ht="15" customHeight="1">
      <c r="A15" s="12"/>
      <c r="B15" s="262" t="s">
        <v>260</v>
      </c>
      <c r="C15" s="262"/>
      <c r="D15" s="262"/>
      <c r="E15" s="262"/>
      <c r="F15" s="262"/>
      <c r="G15" s="262"/>
      <c r="H15" s="176">
        <v>356</v>
      </c>
      <c r="I15" s="176">
        <v>15648</v>
      </c>
      <c r="J15" s="176">
        <v>7995</v>
      </c>
      <c r="K15" s="14"/>
    </row>
    <row r="16" spans="1:11" ht="15" customHeight="1">
      <c r="A16" s="12"/>
      <c r="B16" s="262" t="s">
        <v>261</v>
      </c>
      <c r="C16" s="262"/>
      <c r="D16" s="262"/>
      <c r="E16" s="262"/>
      <c r="F16" s="262"/>
      <c r="G16" s="262"/>
      <c r="H16" s="176">
        <v>-373</v>
      </c>
      <c r="I16" s="176">
        <v>-12499</v>
      </c>
      <c r="J16" s="176">
        <v>-2812</v>
      </c>
      <c r="K16" s="14"/>
    </row>
    <row r="17" spans="1:11" ht="15" customHeight="1">
      <c r="A17" s="12"/>
      <c r="B17" s="262" t="s">
        <v>262</v>
      </c>
      <c r="C17" s="262"/>
      <c r="D17" s="262"/>
      <c r="E17" s="262"/>
      <c r="F17" s="262"/>
      <c r="G17" s="262"/>
      <c r="H17" s="176">
        <v>-325</v>
      </c>
      <c r="I17" s="176">
        <v>117</v>
      </c>
      <c r="J17" s="176">
        <v>6477</v>
      </c>
      <c r="K17" s="14"/>
    </row>
    <row r="18" spans="1:11" ht="15" customHeight="1">
      <c r="A18" s="12"/>
      <c r="B18" s="262" t="s">
        <v>263</v>
      </c>
      <c r="C18" s="262"/>
      <c r="D18" s="262"/>
      <c r="E18" s="262"/>
      <c r="F18" s="262"/>
      <c r="G18" s="262"/>
      <c r="H18" s="176">
        <v>20730</v>
      </c>
      <c r="I18" s="176">
        <v>0</v>
      </c>
      <c r="J18" s="176">
        <v>0</v>
      </c>
      <c r="K18" s="14"/>
    </row>
    <row r="19" spans="1:11" ht="15" customHeight="1">
      <c r="A19" s="12"/>
      <c r="B19" s="274" t="s">
        <v>401</v>
      </c>
      <c r="C19" s="274"/>
      <c r="D19" s="274"/>
      <c r="E19" s="274"/>
      <c r="F19" s="274"/>
      <c r="G19" s="274"/>
      <c r="H19" s="176">
        <v>0</v>
      </c>
      <c r="I19" s="176">
        <v>25674</v>
      </c>
      <c r="J19" s="176">
        <v>3689</v>
      </c>
      <c r="K19" s="14"/>
    </row>
    <row r="20" spans="1:11" ht="15" customHeight="1">
      <c r="A20" s="12"/>
      <c r="B20" s="262" t="s">
        <v>264</v>
      </c>
      <c r="C20" s="262"/>
      <c r="D20" s="262"/>
      <c r="E20" s="262"/>
      <c r="F20" s="262"/>
      <c r="G20" s="262"/>
      <c r="H20" s="176"/>
      <c r="I20" s="176"/>
      <c r="J20" s="176"/>
      <c r="K20" s="14"/>
    </row>
    <row r="21" spans="1:11" ht="15" customHeight="1">
      <c r="A21" s="12"/>
      <c r="B21" s="262" t="s">
        <v>265</v>
      </c>
      <c r="C21" s="262"/>
      <c r="D21" s="262"/>
      <c r="E21" s="262"/>
      <c r="F21" s="262"/>
      <c r="G21" s="262"/>
      <c r="H21" s="176">
        <v>-77311</v>
      </c>
      <c r="I21" s="176">
        <v>18713</v>
      </c>
      <c r="J21" s="176">
        <v>-33699</v>
      </c>
      <c r="K21" s="14"/>
    </row>
    <row r="22" spans="1:11" ht="15" customHeight="1">
      <c r="A22" s="12"/>
      <c r="B22" s="274" t="s">
        <v>17</v>
      </c>
      <c r="C22" s="262"/>
      <c r="D22" s="262"/>
      <c r="E22" s="262"/>
      <c r="F22" s="262"/>
      <c r="G22" s="262"/>
      <c r="H22" s="176">
        <v>-3589</v>
      </c>
      <c r="I22" s="176">
        <v>-3790</v>
      </c>
      <c r="J22" s="176">
        <v>6656</v>
      </c>
      <c r="K22" s="14"/>
    </row>
    <row r="23" spans="1:11" ht="15" customHeight="1">
      <c r="A23" s="12"/>
      <c r="B23" s="262" t="s">
        <v>267</v>
      </c>
      <c r="C23" s="262"/>
      <c r="D23" s="262"/>
      <c r="E23" s="262"/>
      <c r="F23" s="262"/>
      <c r="G23" s="262"/>
      <c r="H23" s="176">
        <v>-21261</v>
      </c>
      <c r="I23" s="176">
        <v>-9045</v>
      </c>
      <c r="J23" s="176">
        <v>12916</v>
      </c>
      <c r="K23" s="14"/>
    </row>
    <row r="24" spans="1:11" ht="15" customHeight="1">
      <c r="A24" s="12"/>
      <c r="B24" s="274" t="s">
        <v>402</v>
      </c>
      <c r="C24" s="262"/>
      <c r="D24" s="262"/>
      <c r="E24" s="262"/>
      <c r="F24" s="262"/>
      <c r="G24" s="262"/>
      <c r="H24" s="176">
        <v>2444</v>
      </c>
      <c r="I24" s="176">
        <v>-1380</v>
      </c>
      <c r="J24" s="176">
        <v>1146</v>
      </c>
      <c r="K24" s="14"/>
    </row>
    <row r="25" spans="1:11" ht="15" customHeight="1">
      <c r="A25" s="12"/>
      <c r="B25" s="262" t="s">
        <v>13</v>
      </c>
      <c r="C25" s="262"/>
      <c r="D25" s="262"/>
      <c r="E25" s="262"/>
      <c r="F25" s="262"/>
      <c r="G25" s="262"/>
      <c r="H25" s="176">
        <v>17934</v>
      </c>
      <c r="I25" s="176">
        <v>5232</v>
      </c>
      <c r="J25" s="176">
        <v>8358</v>
      </c>
      <c r="K25" s="14"/>
    </row>
    <row r="26" spans="1:11" ht="15" customHeight="1">
      <c r="A26" s="12"/>
      <c r="B26" s="262" t="s">
        <v>268</v>
      </c>
      <c r="C26" s="262"/>
      <c r="D26" s="262"/>
      <c r="E26" s="262"/>
      <c r="F26" s="262"/>
      <c r="G26" s="262"/>
      <c r="H26" s="176">
        <v>3979</v>
      </c>
      <c r="I26" s="176">
        <v>1713</v>
      </c>
      <c r="J26" s="176">
        <v>-3591</v>
      </c>
      <c r="K26" s="14"/>
    </row>
    <row r="27" spans="1:11" ht="15" customHeight="1">
      <c r="A27" s="12"/>
      <c r="B27" s="262" t="s">
        <v>269</v>
      </c>
      <c r="C27" s="262"/>
      <c r="D27" s="262"/>
      <c r="E27" s="262"/>
      <c r="F27" s="262"/>
      <c r="G27" s="262"/>
      <c r="H27" s="176">
        <v>-7837</v>
      </c>
      <c r="I27" s="176">
        <v>-7451</v>
      </c>
      <c r="J27" s="176">
        <v>4667</v>
      </c>
      <c r="K27" s="14"/>
    </row>
    <row r="28" spans="1:11" ht="15" customHeight="1">
      <c r="A28" s="12"/>
      <c r="B28" s="184" t="s">
        <v>370</v>
      </c>
      <c r="C28" s="165"/>
      <c r="D28" s="165"/>
      <c r="E28" s="165"/>
      <c r="F28" s="165"/>
      <c r="G28" s="165"/>
      <c r="H28" s="176">
        <v>7677</v>
      </c>
      <c r="I28" s="176">
        <v>-19618</v>
      </c>
      <c r="J28" s="176">
        <v>25841</v>
      </c>
      <c r="K28" s="14"/>
    </row>
    <row r="29" spans="1:11" ht="15" customHeight="1">
      <c r="A29" s="12"/>
      <c r="B29" s="262" t="s">
        <v>270</v>
      </c>
      <c r="C29" s="262"/>
      <c r="D29" s="262"/>
      <c r="E29" s="262"/>
      <c r="F29" s="262"/>
      <c r="G29" s="262"/>
      <c r="H29" s="176">
        <v>-15515</v>
      </c>
      <c r="I29" s="176">
        <v>11999</v>
      </c>
      <c r="J29" s="176">
        <v>12858</v>
      </c>
      <c r="K29" s="14"/>
    </row>
    <row r="30" spans="1:11" ht="15" customHeight="1">
      <c r="A30" s="12"/>
      <c r="B30" s="262" t="s">
        <v>271</v>
      </c>
      <c r="C30" s="262"/>
      <c r="D30" s="262"/>
      <c r="E30" s="262"/>
      <c r="F30" s="262"/>
      <c r="G30" s="262"/>
      <c r="H30" s="180">
        <v>938</v>
      </c>
      <c r="I30" s="180">
        <v>12457</v>
      </c>
      <c r="J30" s="180">
        <v>-1993</v>
      </c>
      <c r="K30" s="14"/>
    </row>
    <row r="31" spans="1:11" ht="15" customHeight="1">
      <c r="A31" s="12"/>
      <c r="B31" s="262" t="s">
        <v>272</v>
      </c>
      <c r="C31" s="262"/>
      <c r="D31" s="262"/>
      <c r="E31" s="262"/>
      <c r="F31" s="262"/>
      <c r="G31" s="262"/>
      <c r="H31" s="177">
        <f>SUM(H12:H30)</f>
        <v>87551</v>
      </c>
      <c r="I31" s="177">
        <f>SUM(I12:I30)</f>
        <v>220660</v>
      </c>
      <c r="J31" s="177">
        <f>SUM(J12:J30)</f>
        <v>186928</v>
      </c>
      <c r="K31" s="14"/>
    </row>
    <row r="32" spans="1:11" ht="15" customHeight="1">
      <c r="A32" s="12"/>
      <c r="B32" s="281" t="s">
        <v>403</v>
      </c>
      <c r="C32" s="281"/>
      <c r="D32" s="281"/>
      <c r="E32" s="281"/>
      <c r="F32" s="281"/>
      <c r="G32" s="281"/>
      <c r="H32" s="89">
        <f>H10+H31</f>
        <v>239256</v>
      </c>
      <c r="I32" s="89">
        <f>I10+I31</f>
        <v>402594</v>
      </c>
      <c r="J32" s="89">
        <f>J10+J31</f>
        <v>400326</v>
      </c>
      <c r="K32" s="14"/>
    </row>
    <row r="33" spans="1:11" ht="15" customHeight="1">
      <c r="A33" s="12"/>
      <c r="B33" s="262" t="s">
        <v>273</v>
      </c>
      <c r="C33" s="262"/>
      <c r="D33" s="262"/>
      <c r="E33" s="262"/>
      <c r="F33" s="262"/>
      <c r="G33" s="262"/>
      <c r="H33" s="176"/>
      <c r="I33" s="176"/>
      <c r="J33" s="176"/>
      <c r="K33" s="14"/>
    </row>
    <row r="34" spans="1:11" ht="15" customHeight="1">
      <c r="A34" s="12"/>
      <c r="B34" s="274" t="s">
        <v>404</v>
      </c>
      <c r="C34" s="262"/>
      <c r="D34" s="262"/>
      <c r="E34" s="262"/>
      <c r="F34" s="262"/>
      <c r="G34" s="262"/>
      <c r="H34" s="176">
        <v>-100135</v>
      </c>
      <c r="I34" s="176">
        <v>-84259</v>
      </c>
      <c r="J34" s="176">
        <v>-127080</v>
      </c>
      <c r="K34" s="14"/>
    </row>
    <row r="35" spans="1:11" ht="15" customHeight="1">
      <c r="A35" s="12"/>
      <c r="B35" s="274" t="s">
        <v>405</v>
      </c>
      <c r="C35" s="274"/>
      <c r="D35" s="274"/>
      <c r="E35" s="274"/>
      <c r="F35" s="274"/>
      <c r="G35" s="274"/>
      <c r="H35" s="176">
        <v>-34187</v>
      </c>
      <c r="I35" s="176">
        <v>-2801</v>
      </c>
      <c r="J35" s="176">
        <v>-2003</v>
      </c>
      <c r="K35" s="14"/>
    </row>
    <row r="36" spans="1:11" ht="15" customHeight="1">
      <c r="A36" s="12"/>
      <c r="B36" s="262" t="s">
        <v>274</v>
      </c>
      <c r="C36" s="262"/>
      <c r="D36" s="262"/>
      <c r="E36" s="262"/>
      <c r="F36" s="262"/>
      <c r="G36" s="262"/>
      <c r="H36" s="176">
        <v>-193851</v>
      </c>
      <c r="I36" s="176">
        <v>-62797</v>
      </c>
      <c r="J36" s="176">
        <v>0</v>
      </c>
      <c r="K36" s="14"/>
    </row>
    <row r="37" spans="1:11" ht="15" customHeight="1">
      <c r="A37" s="12"/>
      <c r="B37" s="262" t="s">
        <v>275</v>
      </c>
      <c r="C37" s="262"/>
      <c r="D37" s="262"/>
      <c r="E37" s="262"/>
      <c r="F37" s="262"/>
      <c r="G37" s="262"/>
      <c r="H37" s="180">
        <v>240797</v>
      </c>
      <c r="I37" s="180">
        <v>177472</v>
      </c>
      <c r="J37" s="180">
        <v>80353</v>
      </c>
      <c r="K37" s="14"/>
    </row>
    <row r="38" spans="1:11" ht="15" customHeight="1">
      <c r="A38" s="12"/>
      <c r="B38" s="281" t="s">
        <v>406</v>
      </c>
      <c r="C38" s="281"/>
      <c r="D38" s="281"/>
      <c r="E38" s="281"/>
      <c r="F38" s="281"/>
      <c r="G38" s="281"/>
      <c r="H38" s="89">
        <f>SUM(H34:H37)</f>
        <v>-87376</v>
      </c>
      <c r="I38" s="89">
        <f>SUM(I34:I37)</f>
        <v>27615</v>
      </c>
      <c r="J38" s="89">
        <f>SUM(J34:J37)</f>
        <v>-48730</v>
      </c>
      <c r="K38" s="14"/>
    </row>
    <row r="39" spans="1:11" ht="15" customHeight="1">
      <c r="A39" s="12"/>
      <c r="B39" s="262" t="s">
        <v>276</v>
      </c>
      <c r="C39" s="262"/>
      <c r="D39" s="262"/>
      <c r="E39" s="262"/>
      <c r="F39" s="262"/>
      <c r="G39" s="262"/>
      <c r="H39" s="176"/>
      <c r="I39" s="176"/>
      <c r="J39" s="176"/>
      <c r="K39" s="14"/>
    </row>
    <row r="40" spans="1:11" ht="15" customHeight="1">
      <c r="A40" s="12"/>
      <c r="B40" s="274" t="s">
        <v>407</v>
      </c>
      <c r="C40" s="262"/>
      <c r="D40" s="262"/>
      <c r="E40" s="262"/>
      <c r="F40" s="262"/>
      <c r="G40" s="262"/>
      <c r="H40" s="176">
        <v>-3256</v>
      </c>
      <c r="I40" s="176">
        <v>-2590</v>
      </c>
      <c r="J40" s="176">
        <v>-2015</v>
      </c>
      <c r="K40" s="14"/>
    </row>
    <row r="41" spans="1:11" ht="15" customHeight="1">
      <c r="A41" s="12"/>
      <c r="B41" s="274" t="s">
        <v>408</v>
      </c>
      <c r="C41" s="262"/>
      <c r="D41" s="262"/>
      <c r="E41" s="262"/>
      <c r="F41" s="262"/>
      <c r="G41" s="262"/>
      <c r="H41" s="176">
        <v>0</v>
      </c>
      <c r="I41" s="176">
        <v>-30000</v>
      </c>
      <c r="J41" s="176">
        <v>-45000</v>
      </c>
      <c r="K41" s="14"/>
    </row>
    <row r="42" spans="1:11" ht="15" customHeight="1">
      <c r="A42" s="12"/>
      <c r="B42" s="262" t="s">
        <v>277</v>
      </c>
      <c r="C42" s="262"/>
      <c r="D42" s="262"/>
      <c r="E42" s="262"/>
      <c r="F42" s="262"/>
      <c r="G42" s="262"/>
      <c r="H42" s="176">
        <v>-15160</v>
      </c>
      <c r="I42" s="176">
        <v>-216070</v>
      </c>
      <c r="J42" s="176">
        <v>0</v>
      </c>
      <c r="K42" s="14"/>
    </row>
    <row r="43" spans="1:11" ht="15" customHeight="1">
      <c r="A43" s="12"/>
      <c r="B43" s="262" t="s">
        <v>278</v>
      </c>
      <c r="C43" s="262"/>
      <c r="D43" s="262"/>
      <c r="E43" s="262"/>
      <c r="F43" s="262"/>
      <c r="G43" s="262"/>
      <c r="H43" s="176">
        <v>-2189</v>
      </c>
      <c r="I43" s="176">
        <v>-18041</v>
      </c>
      <c r="J43" s="176">
        <v>-247</v>
      </c>
      <c r="K43" s="14"/>
    </row>
    <row r="44" spans="1:11" ht="15" customHeight="1">
      <c r="A44" s="12"/>
      <c r="B44" s="262" t="s">
        <v>279</v>
      </c>
      <c r="C44" s="262"/>
      <c r="D44" s="262"/>
      <c r="E44" s="262"/>
      <c r="F44" s="262"/>
      <c r="G44" s="262"/>
      <c r="H44" s="176">
        <v>5098</v>
      </c>
      <c r="I44" s="176">
        <v>7272</v>
      </c>
      <c r="J44" s="176">
        <v>9044</v>
      </c>
      <c r="K44" s="14"/>
    </row>
    <row r="45" spans="1:11" ht="15" customHeight="1">
      <c r="A45" s="12"/>
      <c r="B45" s="262" t="s">
        <v>261</v>
      </c>
      <c r="C45" s="262"/>
      <c r="D45" s="262"/>
      <c r="E45" s="262"/>
      <c r="F45" s="262"/>
      <c r="G45" s="262"/>
      <c r="H45" s="176">
        <v>373</v>
      </c>
      <c r="I45" s="176">
        <v>12499</v>
      </c>
      <c r="J45" s="176">
        <v>2812</v>
      </c>
      <c r="K45" s="14"/>
    </row>
    <row r="46" spans="1:11" ht="15" customHeight="1">
      <c r="A46" s="12"/>
      <c r="B46" s="274" t="s">
        <v>409</v>
      </c>
      <c r="C46" s="274"/>
      <c r="D46" s="274"/>
      <c r="E46" s="274"/>
      <c r="F46" s="274"/>
      <c r="G46" s="274"/>
      <c r="H46" s="176">
        <v>0</v>
      </c>
      <c r="I46" s="176">
        <v>-6434</v>
      </c>
      <c r="J46" s="176">
        <v>-1414</v>
      </c>
      <c r="K46" s="14"/>
    </row>
    <row r="47" spans="1:11" ht="15" customHeight="1">
      <c r="A47" s="12"/>
      <c r="B47" s="262" t="s">
        <v>280</v>
      </c>
      <c r="C47" s="262"/>
      <c r="D47" s="262"/>
      <c r="E47" s="262"/>
      <c r="F47" s="262"/>
      <c r="G47" s="262"/>
      <c r="H47" s="180">
        <v>-85592</v>
      </c>
      <c r="I47" s="180">
        <v>-183166</v>
      </c>
      <c r="J47" s="180">
        <v>-82985</v>
      </c>
      <c r="K47" s="14"/>
    </row>
    <row r="48" spans="1:11" ht="15" customHeight="1">
      <c r="A48" s="12"/>
      <c r="B48" s="281" t="s">
        <v>410</v>
      </c>
      <c r="C48" s="281"/>
      <c r="D48" s="281"/>
      <c r="E48" s="281"/>
      <c r="F48" s="281"/>
      <c r="G48" s="281"/>
      <c r="H48" s="86">
        <f>SUM(H40:H47)</f>
        <v>-100726</v>
      </c>
      <c r="I48" s="86">
        <f>SUM(I40:I47)</f>
        <v>-436530</v>
      </c>
      <c r="J48" s="86">
        <f>SUM(J40:J47)</f>
        <v>-119805</v>
      </c>
      <c r="K48" s="14"/>
    </row>
    <row r="49" spans="1:11" ht="15" customHeight="1">
      <c r="A49" s="12"/>
      <c r="B49" s="262" t="s">
        <v>281</v>
      </c>
      <c r="C49" s="262"/>
      <c r="D49" s="262"/>
      <c r="E49" s="262"/>
      <c r="F49" s="262"/>
      <c r="G49" s="262"/>
      <c r="H49" s="177">
        <v>798</v>
      </c>
      <c r="I49" s="177">
        <v>1394</v>
      </c>
      <c r="J49" s="177">
        <v>3030</v>
      </c>
      <c r="K49" s="14"/>
    </row>
    <row r="50" spans="1:11" ht="15" customHeight="1">
      <c r="A50" s="12"/>
      <c r="B50" s="274" t="s">
        <v>411</v>
      </c>
      <c r="C50" s="262"/>
      <c r="D50" s="262"/>
      <c r="E50" s="262"/>
      <c r="F50" s="262"/>
      <c r="G50" s="262"/>
      <c r="H50" s="187"/>
      <c r="I50" s="187"/>
      <c r="J50" s="187"/>
      <c r="K50" s="14"/>
    </row>
    <row r="51" spans="1:11" ht="15" customHeight="1">
      <c r="A51" s="12"/>
      <c r="B51" s="274" t="s">
        <v>412</v>
      </c>
      <c r="C51" s="262"/>
      <c r="D51" s="262"/>
      <c r="E51" s="262"/>
      <c r="F51" s="262"/>
      <c r="G51" s="262"/>
      <c r="H51" s="187">
        <v>0</v>
      </c>
      <c r="I51" s="187">
        <v>-21434</v>
      </c>
      <c r="J51" s="187">
        <v>-13864</v>
      </c>
      <c r="K51" s="14"/>
    </row>
    <row r="52" spans="1:11" ht="15" customHeight="1">
      <c r="A52" s="12"/>
      <c r="B52" s="274" t="s">
        <v>413</v>
      </c>
      <c r="C52" s="262"/>
      <c r="D52" s="262"/>
      <c r="E52" s="262"/>
      <c r="F52" s="262"/>
      <c r="G52" s="262"/>
      <c r="H52" s="187">
        <v>0</v>
      </c>
      <c r="I52" s="187">
        <v>-6</v>
      </c>
      <c r="J52" s="187">
        <v>-339</v>
      </c>
      <c r="K52" s="14"/>
    </row>
    <row r="53" spans="1:11" ht="15" customHeight="1">
      <c r="A53" s="12"/>
      <c r="B53" s="274" t="s">
        <v>414</v>
      </c>
      <c r="C53" s="262"/>
      <c r="D53" s="262"/>
      <c r="E53" s="262"/>
      <c r="F53" s="262"/>
      <c r="G53" s="262"/>
      <c r="H53" s="187">
        <v>0</v>
      </c>
      <c r="I53" s="187">
        <v>0</v>
      </c>
      <c r="J53" s="187">
        <v>0</v>
      </c>
      <c r="K53" s="14"/>
    </row>
    <row r="54" spans="1:11" ht="15" customHeight="1">
      <c r="A54" s="12"/>
      <c r="B54" s="274" t="s">
        <v>415</v>
      </c>
      <c r="C54" s="262"/>
      <c r="D54" s="262"/>
      <c r="E54" s="262"/>
      <c r="F54" s="262"/>
      <c r="G54" s="262"/>
      <c r="H54" s="180">
        <v>0</v>
      </c>
      <c r="I54" s="180">
        <v>0</v>
      </c>
      <c r="J54" s="180">
        <v>0</v>
      </c>
      <c r="K54" s="14"/>
    </row>
    <row r="55" spans="1:11" ht="15" customHeight="1">
      <c r="A55" s="12"/>
      <c r="B55" s="225" t="s">
        <v>416</v>
      </c>
      <c r="C55" s="225"/>
      <c r="D55" s="225"/>
      <c r="E55" s="225"/>
      <c r="F55" s="225"/>
      <c r="G55" s="225"/>
      <c r="H55" s="190">
        <f>SUM(H51:H54)</f>
        <v>0</v>
      </c>
      <c r="I55" s="190">
        <f>SUM(I51:I54)</f>
        <v>-21440</v>
      </c>
      <c r="J55" s="190">
        <f>SUM(J51:J54)</f>
        <v>-14203</v>
      </c>
      <c r="K55" s="14"/>
    </row>
    <row r="56" spans="1:11" ht="15" customHeight="1">
      <c r="A56" s="12"/>
      <c r="B56" s="281" t="s">
        <v>282</v>
      </c>
      <c r="C56" s="281"/>
      <c r="D56" s="281"/>
      <c r="E56" s="281"/>
      <c r="F56" s="281"/>
      <c r="G56" s="281"/>
      <c r="H56" s="89">
        <f>H32+H38+H48+H49+H55</f>
        <v>51952</v>
      </c>
      <c r="I56" s="89">
        <f>I32+I38+I48+I49+I55</f>
        <v>-26367</v>
      </c>
      <c r="J56" s="89">
        <f>J32+J38+J48+J49+J55</f>
        <v>220618</v>
      </c>
      <c r="K56" s="14"/>
    </row>
    <row r="57" spans="1:11" ht="15" customHeight="1">
      <c r="A57" s="12"/>
      <c r="B57" s="262" t="s">
        <v>283</v>
      </c>
      <c r="C57" s="262"/>
      <c r="D57" s="262"/>
      <c r="E57" s="262"/>
      <c r="F57" s="262"/>
      <c r="G57" s="262"/>
      <c r="H57" s="180">
        <v>667593</v>
      </c>
      <c r="I57" s="180">
        <v>693960</v>
      </c>
      <c r="J57" s="180">
        <v>473342</v>
      </c>
      <c r="K57" s="14"/>
    </row>
    <row r="58" spans="1:11" ht="15" customHeight="1" thickBot="1">
      <c r="A58" s="12"/>
      <c r="B58" s="262" t="s">
        <v>284</v>
      </c>
      <c r="C58" s="262"/>
      <c r="D58" s="262"/>
      <c r="E58" s="262"/>
      <c r="F58" s="262"/>
      <c r="G58" s="262"/>
      <c r="H58" s="191">
        <f>SUM(H56:H57)</f>
        <v>719545</v>
      </c>
      <c r="I58" s="191">
        <f>SUM(I56:I57)</f>
        <v>667593</v>
      </c>
      <c r="J58" s="191">
        <f>SUM(J56:J57)</f>
        <v>693960</v>
      </c>
      <c r="K58" s="14"/>
    </row>
    <row r="59" spans="1:11" ht="15" customHeight="1" thickTop="1">
      <c r="A59" s="12"/>
      <c r="B59" s="192"/>
      <c r="C59" s="192"/>
      <c r="D59" s="192"/>
      <c r="E59" s="192"/>
      <c r="F59" s="192"/>
      <c r="G59" s="192"/>
      <c r="H59" s="14"/>
      <c r="I59" s="14"/>
      <c r="J59" s="14"/>
      <c r="K59" s="14"/>
    </row>
  </sheetData>
  <sheetProtection password="C690" sheet="1" objects="1" scenarios="1" selectLockedCells="1"/>
  <mergeCells count="59">
    <mergeCell ref="B35:G35"/>
    <mergeCell ref="B46:G46"/>
    <mergeCell ref="B54:G54"/>
    <mergeCell ref="B53:G53"/>
    <mergeCell ref="B52:G52"/>
    <mergeCell ref="B51:G51"/>
    <mergeCell ref="B50:G50"/>
    <mergeCell ref="B44:G44"/>
    <mergeCell ref="B45:G45"/>
    <mergeCell ref="B47:G47"/>
    <mergeCell ref="B49:G49"/>
    <mergeCell ref="B57:G57"/>
    <mergeCell ref="B58:G58"/>
    <mergeCell ref="B55:G55"/>
    <mergeCell ref="B39:G39"/>
    <mergeCell ref="B40:G40"/>
    <mergeCell ref="B41:G41"/>
    <mergeCell ref="B42:G42"/>
    <mergeCell ref="B43:G43"/>
    <mergeCell ref="B33:G33"/>
    <mergeCell ref="B34:G34"/>
    <mergeCell ref="B36:G36"/>
    <mergeCell ref="B37:G37"/>
    <mergeCell ref="B25:G25"/>
    <mergeCell ref="B26:G26"/>
    <mergeCell ref="B27:G27"/>
    <mergeCell ref="B29:G29"/>
    <mergeCell ref="B30:G30"/>
    <mergeCell ref="B31:G31"/>
    <mergeCell ref="B23:G23"/>
    <mergeCell ref="B24:G24"/>
    <mergeCell ref="B14:G14"/>
    <mergeCell ref="B15:G15"/>
    <mergeCell ref="B16:G16"/>
    <mergeCell ref="B17:G17"/>
    <mergeCell ref="B18:G18"/>
    <mergeCell ref="B19:G19"/>
    <mergeCell ref="B13:G13"/>
    <mergeCell ref="B10:G10"/>
    <mergeCell ref="B9:G9"/>
    <mergeCell ref="B20:G20"/>
    <mergeCell ref="B21:G21"/>
    <mergeCell ref="B22:G22"/>
    <mergeCell ref="B5:G5"/>
    <mergeCell ref="B6:G6"/>
    <mergeCell ref="B7:G7"/>
    <mergeCell ref="B8:G8"/>
    <mergeCell ref="B11:G11"/>
    <mergeCell ref="B12:G12"/>
    <mergeCell ref="L1:L2"/>
    <mergeCell ref="A1:K1"/>
    <mergeCell ref="H4:J4"/>
    <mergeCell ref="A2:K2"/>
    <mergeCell ref="B56:G56"/>
    <mergeCell ref="B48:G48"/>
    <mergeCell ref="B38:G38"/>
    <mergeCell ref="B32:G32"/>
    <mergeCell ref="B3:G3"/>
    <mergeCell ref="B4:G4"/>
  </mergeCells>
  <hyperlinks>
    <hyperlink ref="L1:L2" location="'CP2-3'!B19" display="CP2-3 Home"/>
  </hyperlinks>
  <printOptions/>
  <pageMargins left="0.75" right="0.75" top="1" bottom="1" header="0.5" footer="0.5"/>
  <pageSetup horizontalDpi="600" verticalDpi="600" orientation="portrait" scale="71"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K40"/>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3.421875" style="0" customWidth="1"/>
    <col min="11" max="31" width="12.7109375" style="0" customWidth="1"/>
  </cols>
  <sheetData>
    <row r="1" spans="1:11" ht="16.5" thickTop="1">
      <c r="A1" s="256" t="s">
        <v>285</v>
      </c>
      <c r="B1" s="256"/>
      <c r="C1" s="256"/>
      <c r="D1" s="256"/>
      <c r="E1" s="256"/>
      <c r="F1" s="256"/>
      <c r="G1" s="256"/>
      <c r="H1" s="256"/>
      <c r="I1" s="256"/>
      <c r="J1" s="277"/>
      <c r="K1" s="260" t="s">
        <v>473</v>
      </c>
    </row>
    <row r="2" spans="1:11" ht="16.5" thickBot="1">
      <c r="A2" s="256" t="s">
        <v>286</v>
      </c>
      <c r="B2" s="256"/>
      <c r="C2" s="256"/>
      <c r="D2" s="256"/>
      <c r="E2" s="256"/>
      <c r="F2" s="256"/>
      <c r="G2" s="256"/>
      <c r="H2" s="256"/>
      <c r="I2" s="256"/>
      <c r="J2" s="277"/>
      <c r="K2" s="261"/>
    </row>
    <row r="3" spans="1:10" ht="13.5" thickTop="1">
      <c r="A3" s="284" t="s">
        <v>287</v>
      </c>
      <c r="B3" s="284"/>
      <c r="C3" s="284"/>
      <c r="D3" s="284"/>
      <c r="E3" s="284"/>
      <c r="F3" s="284"/>
      <c r="G3" s="284"/>
      <c r="H3" s="284"/>
      <c r="I3" s="284"/>
      <c r="J3" s="284"/>
    </row>
    <row r="4" spans="1:10" ht="12.75">
      <c r="A4" s="12"/>
      <c r="B4" s="262"/>
      <c r="C4" s="262"/>
      <c r="D4" s="262"/>
      <c r="E4" s="262"/>
      <c r="F4" s="262"/>
      <c r="G4" s="262"/>
      <c r="H4" s="173"/>
      <c r="I4" s="173"/>
      <c r="J4" s="173"/>
    </row>
    <row r="5" spans="1:10" ht="15" customHeight="1">
      <c r="A5" s="12"/>
      <c r="B5" s="262"/>
      <c r="C5" s="262"/>
      <c r="D5" s="262"/>
      <c r="E5" s="262"/>
      <c r="F5" s="262"/>
      <c r="G5" s="262"/>
      <c r="H5" s="224" t="s">
        <v>216</v>
      </c>
      <c r="I5" s="224"/>
      <c r="J5" s="14"/>
    </row>
    <row r="6" spans="1:10" ht="15" customHeight="1">
      <c r="A6" s="12"/>
      <c r="B6" s="288"/>
      <c r="C6" s="288"/>
      <c r="D6" s="288"/>
      <c r="E6" s="288"/>
      <c r="F6" s="193"/>
      <c r="G6" s="194"/>
      <c r="H6" s="30">
        <v>2012</v>
      </c>
      <c r="I6" s="30">
        <v>2011</v>
      </c>
      <c r="J6" s="195"/>
    </row>
    <row r="7" spans="1:10" ht="15" customHeight="1">
      <c r="A7" s="12"/>
      <c r="B7" s="282" t="s">
        <v>44</v>
      </c>
      <c r="C7" s="282"/>
      <c r="D7" s="282"/>
      <c r="E7" s="282"/>
      <c r="F7" s="282"/>
      <c r="G7" s="282"/>
      <c r="H7" s="282"/>
      <c r="I7" s="282"/>
      <c r="J7" s="196"/>
    </row>
    <row r="8" spans="1:10" ht="15" customHeight="1">
      <c r="A8" s="12"/>
      <c r="B8" s="269" t="s">
        <v>288</v>
      </c>
      <c r="C8" s="269"/>
      <c r="D8" s="269"/>
      <c r="E8" s="269"/>
      <c r="F8" s="269"/>
      <c r="G8" s="269"/>
      <c r="H8" s="173"/>
      <c r="I8" s="173"/>
      <c r="J8" s="14"/>
    </row>
    <row r="9" spans="1:10" ht="15" customHeight="1">
      <c r="A9" s="12"/>
      <c r="B9" s="286" t="s">
        <v>365</v>
      </c>
      <c r="C9" s="287"/>
      <c r="D9" s="287"/>
      <c r="E9" s="287"/>
      <c r="F9" s="287"/>
      <c r="G9" s="287"/>
      <c r="H9" s="197">
        <v>145273</v>
      </c>
      <c r="I9" s="197">
        <v>340257</v>
      </c>
      <c r="J9" s="14"/>
    </row>
    <row r="10" spans="1:10" ht="15" customHeight="1">
      <c r="A10" s="12"/>
      <c r="B10" s="286" t="s">
        <v>417</v>
      </c>
      <c r="C10" s="287"/>
      <c r="D10" s="287"/>
      <c r="E10" s="287"/>
      <c r="F10" s="287"/>
      <c r="G10" s="287"/>
      <c r="H10" s="179">
        <v>89854</v>
      </c>
      <c r="I10" s="179">
        <v>116420</v>
      </c>
      <c r="J10" s="14"/>
    </row>
    <row r="11" spans="1:10" ht="15" customHeight="1">
      <c r="A11" s="12"/>
      <c r="B11" s="286" t="s">
        <v>418</v>
      </c>
      <c r="C11" s="287"/>
      <c r="D11" s="287"/>
      <c r="E11" s="287"/>
      <c r="F11" s="287"/>
      <c r="G11" s="287"/>
      <c r="H11" s="179"/>
      <c r="I11" s="179"/>
      <c r="J11" s="14"/>
    </row>
    <row r="12" spans="1:10" ht="15" customHeight="1">
      <c r="A12" s="12"/>
      <c r="B12" s="286" t="s">
        <v>419</v>
      </c>
      <c r="C12" s="287"/>
      <c r="D12" s="287"/>
      <c r="E12" s="287"/>
      <c r="F12" s="287"/>
      <c r="G12" s="287"/>
      <c r="H12" s="179">
        <v>36673</v>
      </c>
      <c r="I12" s="179">
        <v>36502</v>
      </c>
      <c r="J12" s="14"/>
    </row>
    <row r="13" spans="1:10" ht="15" customHeight="1">
      <c r="A13" s="12"/>
      <c r="B13" s="286" t="s">
        <v>125</v>
      </c>
      <c r="C13" s="287"/>
      <c r="D13" s="287"/>
      <c r="E13" s="287"/>
      <c r="F13" s="287"/>
      <c r="G13" s="287"/>
      <c r="H13" s="179">
        <v>250073</v>
      </c>
      <c r="I13" s="179">
        <v>229561</v>
      </c>
      <c r="J13" s="14"/>
    </row>
    <row r="14" spans="1:10" ht="15" customHeight="1">
      <c r="A14" s="12"/>
      <c r="B14" s="286" t="s">
        <v>420</v>
      </c>
      <c r="C14" s="287"/>
      <c r="D14" s="287"/>
      <c r="E14" s="287"/>
      <c r="F14" s="287"/>
      <c r="G14" s="287"/>
      <c r="H14" s="179">
        <v>69876</v>
      </c>
      <c r="I14" s="179">
        <v>66886</v>
      </c>
      <c r="J14" s="14"/>
    </row>
    <row r="15" spans="1:10" ht="15" customHeight="1">
      <c r="A15" s="12"/>
      <c r="B15" s="286" t="s">
        <v>421</v>
      </c>
      <c r="C15" s="287"/>
      <c r="D15" s="287"/>
      <c r="E15" s="287"/>
      <c r="F15" s="287"/>
      <c r="G15" s="287"/>
      <c r="H15" s="185">
        <v>5243</v>
      </c>
      <c r="I15" s="185">
        <v>14351</v>
      </c>
      <c r="J15" s="14"/>
    </row>
    <row r="16" spans="1:10" ht="15" customHeight="1">
      <c r="A16" s="12"/>
      <c r="B16" s="286" t="s">
        <v>422</v>
      </c>
      <c r="C16" s="287"/>
      <c r="D16" s="287"/>
      <c r="E16" s="287"/>
      <c r="F16" s="287"/>
      <c r="G16" s="287"/>
      <c r="H16" s="186">
        <f>SUM(H9:H15)</f>
        <v>596992</v>
      </c>
      <c r="I16" s="186">
        <f>SUM(I9:I15)</f>
        <v>803977</v>
      </c>
      <c r="J16" s="14"/>
    </row>
    <row r="17" spans="1:10" ht="15" customHeight="1">
      <c r="A17" s="12"/>
      <c r="B17" s="287" t="s">
        <v>290</v>
      </c>
      <c r="C17" s="287"/>
      <c r="D17" s="287"/>
      <c r="E17" s="287"/>
      <c r="F17" s="287"/>
      <c r="G17" s="287"/>
      <c r="H17" s="179">
        <v>684979</v>
      </c>
      <c r="I17" s="179">
        <v>586346</v>
      </c>
      <c r="J17" s="14"/>
    </row>
    <row r="18" spans="1:10" ht="15" customHeight="1">
      <c r="A18" s="12"/>
      <c r="B18" s="287" t="s">
        <v>289</v>
      </c>
      <c r="C18" s="287"/>
      <c r="D18" s="287"/>
      <c r="E18" s="287"/>
      <c r="F18" s="287"/>
      <c r="G18" s="287"/>
      <c r="H18" s="179">
        <v>126913</v>
      </c>
      <c r="I18" s="179">
        <v>351988</v>
      </c>
      <c r="J18" s="14"/>
    </row>
    <row r="19" spans="1:10" ht="15" customHeight="1">
      <c r="A19" s="12"/>
      <c r="B19" s="287" t="s">
        <v>291</v>
      </c>
      <c r="C19" s="287"/>
      <c r="D19" s="287"/>
      <c r="E19" s="287"/>
      <c r="F19" s="287"/>
      <c r="G19" s="287"/>
      <c r="H19" s="185">
        <v>74824</v>
      </c>
      <c r="I19" s="185">
        <v>52010</v>
      </c>
      <c r="J19" s="14"/>
    </row>
    <row r="20" spans="1:10" ht="15" customHeight="1" thickBot="1">
      <c r="A20" s="12"/>
      <c r="B20" s="286" t="s">
        <v>423</v>
      </c>
      <c r="C20" s="287"/>
      <c r="D20" s="287"/>
      <c r="E20" s="287"/>
      <c r="F20" s="287"/>
      <c r="G20" s="287"/>
      <c r="H20" s="198">
        <f>SUM(H16:H19)</f>
        <v>1483708</v>
      </c>
      <c r="I20" s="198">
        <f>SUM(I16:I19)</f>
        <v>1794321</v>
      </c>
      <c r="J20" s="14"/>
    </row>
    <row r="21" spans="1:10" ht="15" customHeight="1" thickTop="1">
      <c r="A21" s="12"/>
      <c r="B21" s="287"/>
      <c r="C21" s="287"/>
      <c r="D21" s="287"/>
      <c r="E21" s="287"/>
      <c r="F21" s="287"/>
      <c r="G21" s="287"/>
      <c r="H21" s="283"/>
      <c r="I21" s="283"/>
      <c r="J21" s="14"/>
    </row>
    <row r="22" spans="1:10" ht="15" customHeight="1">
      <c r="A22" s="12"/>
      <c r="B22" s="285" t="s">
        <v>292</v>
      </c>
      <c r="C22" s="285"/>
      <c r="D22" s="285"/>
      <c r="E22" s="285"/>
      <c r="F22" s="285"/>
      <c r="G22" s="285"/>
      <c r="H22" s="285"/>
      <c r="I22" s="285"/>
      <c r="J22" s="14"/>
    </row>
    <row r="23" spans="1:10" ht="15" customHeight="1">
      <c r="A23" s="12"/>
      <c r="B23" s="287" t="s">
        <v>293</v>
      </c>
      <c r="C23" s="287"/>
      <c r="D23" s="287"/>
      <c r="E23" s="287"/>
      <c r="F23" s="287"/>
      <c r="G23" s="287"/>
      <c r="H23" s="199"/>
      <c r="I23" s="199"/>
      <c r="J23" s="14"/>
    </row>
    <row r="24" spans="1:10" ht="15" customHeight="1">
      <c r="A24" s="12"/>
      <c r="B24" s="286" t="s">
        <v>13</v>
      </c>
      <c r="C24" s="287"/>
      <c r="D24" s="287"/>
      <c r="E24" s="287"/>
      <c r="F24" s="287"/>
      <c r="G24" s="287"/>
      <c r="H24" s="179">
        <v>95754</v>
      </c>
      <c r="I24" s="179">
        <v>82904</v>
      </c>
      <c r="J24" s="14"/>
    </row>
    <row r="25" spans="1:10" ht="15" customHeight="1">
      <c r="A25" s="12"/>
      <c r="B25" s="286" t="s">
        <v>424</v>
      </c>
      <c r="C25" s="287"/>
      <c r="D25" s="287"/>
      <c r="E25" s="287"/>
      <c r="F25" s="287"/>
      <c r="G25" s="287"/>
      <c r="H25" s="179">
        <v>15630</v>
      </c>
      <c r="I25" s="179">
        <v>20212</v>
      </c>
      <c r="J25" s="14"/>
    </row>
    <row r="26" spans="1:10" ht="15" customHeight="1">
      <c r="A26" s="12"/>
      <c r="B26" s="286" t="s">
        <v>425</v>
      </c>
      <c r="C26" s="287"/>
      <c r="D26" s="287"/>
      <c r="E26" s="287"/>
      <c r="F26" s="287"/>
      <c r="G26" s="287"/>
      <c r="H26" s="185">
        <v>122082</v>
      </c>
      <c r="I26" s="185">
        <v>107908</v>
      </c>
      <c r="J26" s="14"/>
    </row>
    <row r="27" spans="1:10" ht="15" customHeight="1">
      <c r="A27" s="12"/>
      <c r="B27" s="286" t="s">
        <v>426</v>
      </c>
      <c r="C27" s="287"/>
      <c r="D27" s="287"/>
      <c r="E27" s="287"/>
      <c r="F27" s="287"/>
      <c r="G27" s="287"/>
      <c r="H27" s="179">
        <f>SUM(H24:H26)</f>
        <v>233466</v>
      </c>
      <c r="I27" s="179">
        <f>SUM(I24:I26)</f>
        <v>211024</v>
      </c>
      <c r="J27" s="14"/>
    </row>
    <row r="28" spans="1:10" ht="15" customHeight="1">
      <c r="A28" s="12"/>
      <c r="B28" s="287" t="s">
        <v>294</v>
      </c>
      <c r="C28" s="287"/>
      <c r="D28" s="287"/>
      <c r="E28" s="287"/>
      <c r="F28" s="287"/>
      <c r="G28" s="287"/>
      <c r="H28" s="185">
        <v>183974</v>
      </c>
      <c r="I28" s="185">
        <v>171749</v>
      </c>
      <c r="J28" s="14"/>
    </row>
    <row r="29" spans="1:10" ht="15" customHeight="1">
      <c r="A29" s="12"/>
      <c r="B29" s="286" t="s">
        <v>427</v>
      </c>
      <c r="C29" s="287"/>
      <c r="D29" s="287"/>
      <c r="E29" s="287"/>
      <c r="F29" s="287"/>
      <c r="G29" s="287"/>
      <c r="H29" s="186">
        <f>SUM(H27:H28)</f>
        <v>417440</v>
      </c>
      <c r="I29" s="186">
        <f>SUM(I27:I28)</f>
        <v>382773</v>
      </c>
      <c r="J29" s="14"/>
    </row>
    <row r="30" spans="1:10" ht="15" customHeight="1">
      <c r="A30" s="12"/>
      <c r="B30" s="286" t="s">
        <v>428</v>
      </c>
      <c r="C30" s="287"/>
      <c r="D30" s="287"/>
      <c r="E30" s="287"/>
      <c r="F30" s="287"/>
      <c r="G30" s="287"/>
      <c r="H30" s="179"/>
      <c r="I30" s="179"/>
      <c r="J30" s="14"/>
    </row>
    <row r="31" spans="1:10" ht="15" customHeight="1">
      <c r="A31" s="12"/>
      <c r="B31" s="287" t="s">
        <v>295</v>
      </c>
      <c r="C31" s="287"/>
      <c r="D31" s="287"/>
      <c r="E31" s="287"/>
      <c r="F31" s="287"/>
      <c r="G31" s="287"/>
      <c r="H31" s="179"/>
      <c r="I31" s="179"/>
      <c r="J31" s="14"/>
    </row>
    <row r="32" spans="1:10" ht="15" customHeight="1">
      <c r="A32" s="12"/>
      <c r="B32" s="286" t="s">
        <v>429</v>
      </c>
      <c r="C32" s="287"/>
      <c r="D32" s="287"/>
      <c r="E32" s="287"/>
      <c r="F32" s="287"/>
      <c r="G32" s="287"/>
      <c r="H32" s="179">
        <v>0</v>
      </c>
      <c r="I32" s="179">
        <v>0</v>
      </c>
      <c r="J32" s="14"/>
    </row>
    <row r="33" spans="1:10" ht="15" customHeight="1">
      <c r="A33" s="12"/>
      <c r="B33" s="286" t="s">
        <v>430</v>
      </c>
      <c r="C33" s="287"/>
      <c r="D33" s="287"/>
      <c r="E33" s="287"/>
      <c r="F33" s="287"/>
      <c r="G33" s="287"/>
      <c r="H33" s="179"/>
      <c r="I33" s="179"/>
      <c r="J33" s="14"/>
    </row>
    <row r="34" spans="1:10" ht="15" customHeight="1">
      <c r="A34" s="12"/>
      <c r="B34" s="286" t="s">
        <v>431</v>
      </c>
      <c r="C34" s="287"/>
      <c r="D34" s="287"/>
      <c r="E34" s="287"/>
      <c r="F34" s="287"/>
      <c r="G34" s="287"/>
      <c r="H34" s="179">
        <v>15</v>
      </c>
      <c r="I34" s="179">
        <v>17</v>
      </c>
      <c r="J34" s="14"/>
    </row>
    <row r="35" spans="1:10" ht="15" customHeight="1">
      <c r="A35" s="12"/>
      <c r="B35" s="287" t="s">
        <v>296</v>
      </c>
      <c r="C35" s="287"/>
      <c r="D35" s="287"/>
      <c r="E35" s="287"/>
      <c r="F35" s="287"/>
      <c r="G35" s="287"/>
      <c r="H35" s="179">
        <v>0</v>
      </c>
      <c r="I35" s="179">
        <v>27603</v>
      </c>
      <c r="J35" s="14"/>
    </row>
    <row r="36" spans="1:10" ht="15" customHeight="1">
      <c r="A36" s="12"/>
      <c r="B36" s="287" t="s">
        <v>26</v>
      </c>
      <c r="C36" s="287"/>
      <c r="D36" s="287"/>
      <c r="E36" s="287"/>
      <c r="F36" s="287"/>
      <c r="G36" s="287"/>
      <c r="H36" s="179">
        <v>1077765</v>
      </c>
      <c r="I36" s="179">
        <v>1394190</v>
      </c>
      <c r="J36" s="14"/>
    </row>
    <row r="37" spans="1:10" ht="15" customHeight="1">
      <c r="A37" s="12"/>
      <c r="B37" s="287" t="s">
        <v>227</v>
      </c>
      <c r="C37" s="287"/>
      <c r="D37" s="287"/>
      <c r="E37" s="287"/>
      <c r="F37" s="287"/>
      <c r="G37" s="287"/>
      <c r="H37" s="185">
        <v>-11512</v>
      </c>
      <c r="I37" s="185">
        <v>-10262</v>
      </c>
      <c r="J37" s="14"/>
    </row>
    <row r="38" spans="1:10" ht="15" customHeight="1">
      <c r="A38" s="12"/>
      <c r="B38" s="286" t="s">
        <v>432</v>
      </c>
      <c r="C38" s="287"/>
      <c r="D38" s="287"/>
      <c r="E38" s="287"/>
      <c r="F38" s="287"/>
      <c r="G38" s="287"/>
      <c r="H38" s="186">
        <f>SUM(H32:H37)</f>
        <v>1066268</v>
      </c>
      <c r="I38" s="186">
        <f>SUM(I32:I37)</f>
        <v>1411548</v>
      </c>
      <c r="J38" s="14"/>
    </row>
    <row r="39" spans="1:10" ht="15" customHeight="1" thickBot="1">
      <c r="A39" s="12"/>
      <c r="B39" s="286" t="s">
        <v>433</v>
      </c>
      <c r="C39" s="287"/>
      <c r="D39" s="287"/>
      <c r="E39" s="287"/>
      <c r="F39" s="287"/>
      <c r="G39" s="287"/>
      <c r="H39" s="200">
        <f>H29+H38</f>
        <v>1483708</v>
      </c>
      <c r="I39" s="200">
        <f>I29+I38</f>
        <v>1794321</v>
      </c>
      <c r="J39" s="14"/>
    </row>
    <row r="40" spans="1:10" ht="15" customHeight="1" thickTop="1">
      <c r="A40" s="12"/>
      <c r="B40" s="14"/>
      <c r="C40" s="14"/>
      <c r="D40" s="14"/>
      <c r="E40" s="14"/>
      <c r="F40" s="14"/>
      <c r="G40" s="14"/>
      <c r="H40" s="14"/>
      <c r="I40" s="14"/>
      <c r="J40" s="14"/>
    </row>
  </sheetData>
  <sheetProtection password="C690" sheet="1" objects="1" scenarios="1" selectLockedCells="1"/>
  <mergeCells count="42">
    <mergeCell ref="B38:G38"/>
    <mergeCell ref="B39:G39"/>
    <mergeCell ref="B32:G32"/>
    <mergeCell ref="B33:G33"/>
    <mergeCell ref="B34:G34"/>
    <mergeCell ref="B35:G35"/>
    <mergeCell ref="B36:G36"/>
    <mergeCell ref="B24:G24"/>
    <mergeCell ref="B25:G25"/>
    <mergeCell ref="B26:G26"/>
    <mergeCell ref="B27:G27"/>
    <mergeCell ref="B37:G37"/>
    <mergeCell ref="B29:G29"/>
    <mergeCell ref="B30:G30"/>
    <mergeCell ref="B31:G31"/>
    <mergeCell ref="B28:G28"/>
    <mergeCell ref="B8:G8"/>
    <mergeCell ref="B15:G15"/>
    <mergeCell ref="B16:G16"/>
    <mergeCell ref="B17:G17"/>
    <mergeCell ref="B10:G10"/>
    <mergeCell ref="B23:G23"/>
    <mergeCell ref="B22:I22"/>
    <mergeCell ref="B20:G20"/>
    <mergeCell ref="B11:G11"/>
    <mergeCell ref="B12:G12"/>
    <mergeCell ref="B13:G13"/>
    <mergeCell ref="B9:G9"/>
    <mergeCell ref="B18:G18"/>
    <mergeCell ref="B19:G19"/>
    <mergeCell ref="B21:G21"/>
    <mergeCell ref="B14:G14"/>
    <mergeCell ref="K1:K2"/>
    <mergeCell ref="B7:I7"/>
    <mergeCell ref="H5:I5"/>
    <mergeCell ref="H21:I21"/>
    <mergeCell ref="A3:J3"/>
    <mergeCell ref="A2:J2"/>
    <mergeCell ref="A1:J1"/>
    <mergeCell ref="B4:G4"/>
    <mergeCell ref="B5:G5"/>
    <mergeCell ref="B6:E6"/>
  </mergeCells>
  <hyperlinks>
    <hyperlink ref="K1:K2" location="'CP2-3'!B19" display="CP2-3 Home"/>
  </hyperlinks>
  <printOptions/>
  <pageMargins left="0.75" right="0.75" top="1" bottom="1" header="0.5" footer="0.5"/>
  <pageSetup horizontalDpi="600" verticalDpi="600" orientation="portrait" scale="93"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J218"/>
  <sheetViews>
    <sheetView showGridLines="0" zoomScalePageLayoutView="0" workbookViewId="0" topLeftCell="A1">
      <selection activeCell="J1" sqref="J1:J2"/>
    </sheetView>
  </sheetViews>
  <sheetFormatPr defaultColWidth="9.140625" defaultRowHeight="12.75"/>
  <cols>
    <col min="1" max="1" width="2.7109375" style="0" customWidth="1"/>
    <col min="2" max="8" width="12.7109375" style="0" customWidth="1"/>
    <col min="9" max="9" width="2.7109375" style="0" customWidth="1"/>
    <col min="10" max="30" width="12.7109375" style="0" customWidth="1"/>
  </cols>
  <sheetData>
    <row r="1" spans="1:10" ht="16.5" thickTop="1">
      <c r="A1" s="256" t="s">
        <v>285</v>
      </c>
      <c r="B1" s="256"/>
      <c r="C1" s="256"/>
      <c r="D1" s="256"/>
      <c r="E1" s="256"/>
      <c r="F1" s="256"/>
      <c r="G1" s="256"/>
      <c r="H1" s="256"/>
      <c r="I1" s="277"/>
      <c r="J1" s="260" t="s">
        <v>473</v>
      </c>
    </row>
    <row r="2" spans="1:10" ht="16.5" thickBot="1">
      <c r="A2" s="256" t="s">
        <v>297</v>
      </c>
      <c r="B2" s="256"/>
      <c r="C2" s="256"/>
      <c r="D2" s="256"/>
      <c r="E2" s="256"/>
      <c r="F2" s="256"/>
      <c r="G2" s="256"/>
      <c r="H2" s="256"/>
      <c r="I2" s="277"/>
      <c r="J2" s="261"/>
    </row>
    <row r="3" spans="1:9" ht="13.5" thickTop="1">
      <c r="A3" s="284" t="s">
        <v>287</v>
      </c>
      <c r="B3" s="284"/>
      <c r="C3" s="284"/>
      <c r="D3" s="284"/>
      <c r="E3" s="284"/>
      <c r="F3" s="284"/>
      <c r="G3" s="284"/>
      <c r="H3" s="284"/>
      <c r="I3" s="284"/>
    </row>
    <row r="4" spans="1:9" ht="12.75">
      <c r="A4" s="12"/>
      <c r="B4" s="262"/>
      <c r="C4" s="262"/>
      <c r="D4" s="262"/>
      <c r="E4" s="262"/>
      <c r="F4" s="14"/>
      <c r="G4" s="14"/>
      <c r="H4" s="14"/>
      <c r="I4" s="14"/>
    </row>
    <row r="5" spans="1:9" ht="15" customHeight="1">
      <c r="A5" s="12"/>
      <c r="B5" s="262"/>
      <c r="C5" s="262"/>
      <c r="D5" s="262"/>
      <c r="E5" s="262"/>
      <c r="F5" s="224" t="s">
        <v>298</v>
      </c>
      <c r="G5" s="224"/>
      <c r="H5" s="224"/>
      <c r="I5" s="14"/>
    </row>
    <row r="6" spans="1:9" ht="15" customHeight="1">
      <c r="A6" s="12"/>
      <c r="B6" s="291"/>
      <c r="C6" s="291"/>
      <c r="D6" s="291"/>
      <c r="E6" s="291"/>
      <c r="F6" s="30">
        <v>2012</v>
      </c>
      <c r="G6" s="30">
        <v>2011</v>
      </c>
      <c r="H6" s="30">
        <v>2010</v>
      </c>
      <c r="I6" s="14"/>
    </row>
    <row r="7" spans="1:9" ht="15" customHeight="1">
      <c r="A7" s="12"/>
      <c r="B7" s="262" t="s">
        <v>230</v>
      </c>
      <c r="C7" s="262"/>
      <c r="D7" s="262"/>
      <c r="E7" s="262"/>
      <c r="F7" s="201">
        <v>2473801</v>
      </c>
      <c r="G7" s="201">
        <v>2274102</v>
      </c>
      <c r="H7" s="201">
        <v>1937815</v>
      </c>
      <c r="I7" s="14"/>
    </row>
    <row r="8" spans="1:9" ht="15" customHeight="1">
      <c r="A8" s="12"/>
      <c r="B8" s="262" t="s">
        <v>299</v>
      </c>
      <c r="C8" s="262"/>
      <c r="D8" s="262"/>
      <c r="E8" s="262"/>
      <c r="F8" s="179"/>
      <c r="G8" s="179"/>
      <c r="H8" s="179"/>
      <c r="I8" s="14"/>
    </row>
    <row r="9" spans="1:9" ht="15" customHeight="1">
      <c r="A9" s="12"/>
      <c r="B9" s="274" t="s">
        <v>434</v>
      </c>
      <c r="C9" s="262"/>
      <c r="D9" s="262"/>
      <c r="E9" s="262"/>
      <c r="F9" s="185">
        <v>1613265</v>
      </c>
      <c r="G9" s="185">
        <v>1337482</v>
      </c>
      <c r="H9" s="185">
        <v>1151670</v>
      </c>
      <c r="I9" s="14"/>
    </row>
    <row r="10" spans="1:9" ht="15" customHeight="1">
      <c r="A10" s="12"/>
      <c r="B10" s="274" t="s">
        <v>435</v>
      </c>
      <c r="C10" s="262"/>
      <c r="D10" s="262"/>
      <c r="E10" s="262"/>
      <c r="F10" s="179">
        <f>F7-F9</f>
        <v>860536</v>
      </c>
      <c r="G10" s="179">
        <f>G7-G9</f>
        <v>936620</v>
      </c>
      <c r="H10" s="179">
        <f>H7-H9</f>
        <v>786145</v>
      </c>
      <c r="I10" s="14"/>
    </row>
    <row r="11" spans="1:9" ht="15" customHeight="1">
      <c r="A11" s="12"/>
      <c r="B11" s="262" t="s">
        <v>231</v>
      </c>
      <c r="C11" s="262"/>
      <c r="D11" s="262"/>
      <c r="E11" s="262"/>
      <c r="F11" s="185">
        <v>575811</v>
      </c>
      <c r="G11" s="185">
        <v>522417</v>
      </c>
      <c r="H11" s="185">
        <v>447161</v>
      </c>
      <c r="I11" s="14"/>
    </row>
    <row r="12" spans="1:9" ht="15" customHeight="1">
      <c r="A12" s="12"/>
      <c r="B12" s="274" t="s">
        <v>436</v>
      </c>
      <c r="C12" s="262"/>
      <c r="D12" s="262"/>
      <c r="E12" s="262"/>
      <c r="F12" s="187">
        <f>F10-F11</f>
        <v>284725</v>
      </c>
      <c r="G12" s="187">
        <f>G10-G11</f>
        <v>414203</v>
      </c>
      <c r="H12" s="187">
        <f>H10-H11</f>
        <v>338984</v>
      </c>
      <c r="I12" s="14"/>
    </row>
    <row r="13" spans="1:9" ht="15" customHeight="1">
      <c r="A13" s="12"/>
      <c r="B13" s="262" t="s">
        <v>300</v>
      </c>
      <c r="C13" s="262"/>
      <c r="D13" s="262"/>
      <c r="E13" s="262"/>
      <c r="F13" s="179">
        <v>5120</v>
      </c>
      <c r="G13" s="179">
        <v>4669</v>
      </c>
      <c r="H13" s="179">
        <v>6290</v>
      </c>
      <c r="I13" s="14"/>
    </row>
    <row r="14" spans="1:9" ht="15" customHeight="1">
      <c r="A14" s="12"/>
      <c r="B14" s="262" t="s">
        <v>301</v>
      </c>
      <c r="C14" s="262"/>
      <c r="D14" s="262"/>
      <c r="E14" s="262"/>
      <c r="F14" s="179">
        <v>553</v>
      </c>
      <c r="G14" s="179">
        <v>486</v>
      </c>
      <c r="H14" s="179">
        <v>463</v>
      </c>
      <c r="I14" s="14"/>
    </row>
    <row r="15" spans="1:9" ht="15" customHeight="1">
      <c r="A15" s="12"/>
      <c r="B15" s="262" t="s">
        <v>302</v>
      </c>
      <c r="C15" s="262"/>
      <c r="D15" s="262"/>
      <c r="E15" s="262"/>
      <c r="F15" s="185">
        <v>-1567</v>
      </c>
      <c r="G15" s="185">
        <v>-2150</v>
      </c>
      <c r="H15" s="185">
        <v>-1331</v>
      </c>
      <c r="I15" s="14"/>
    </row>
    <row r="16" spans="1:9" ht="15" customHeight="1">
      <c r="A16" s="12"/>
      <c r="B16" s="274" t="s">
        <v>437</v>
      </c>
      <c r="C16" s="262"/>
      <c r="D16" s="262"/>
      <c r="E16" s="262"/>
      <c r="F16" s="179">
        <f>SUM(F12:F15)</f>
        <v>288831</v>
      </c>
      <c r="G16" s="179">
        <f>SUM(G12:G15)</f>
        <v>417208</v>
      </c>
      <c r="H16" s="179">
        <f>SUM(H12:H15)</f>
        <v>344406</v>
      </c>
      <c r="I16" s="14"/>
    </row>
    <row r="17" spans="1:9" ht="15" customHeight="1">
      <c r="A17" s="12"/>
      <c r="B17" s="262" t="s">
        <v>303</v>
      </c>
      <c r="C17" s="262"/>
      <c r="D17" s="262"/>
      <c r="E17" s="262"/>
      <c r="F17" s="185">
        <v>103580</v>
      </c>
      <c r="G17" s="185">
        <v>144250</v>
      </c>
      <c r="H17" s="185">
        <v>124513</v>
      </c>
      <c r="I17" s="14"/>
    </row>
    <row r="18" spans="1:9" ht="15" customHeight="1" thickBot="1">
      <c r="A18" s="12"/>
      <c r="B18" s="274" t="s">
        <v>438</v>
      </c>
      <c r="C18" s="262"/>
      <c r="D18" s="262"/>
      <c r="E18" s="262"/>
      <c r="F18" s="200">
        <f>F16-F17</f>
        <v>185251</v>
      </c>
      <c r="G18" s="200">
        <f>G16-G17</f>
        <v>272958</v>
      </c>
      <c r="H18" s="200">
        <f>H16-H17</f>
        <v>219893</v>
      </c>
      <c r="I18" s="14"/>
    </row>
    <row r="19" spans="1:9" ht="15" customHeight="1" thickTop="1">
      <c r="A19" s="12"/>
      <c r="B19" s="262" t="s">
        <v>304</v>
      </c>
      <c r="C19" s="262"/>
      <c r="D19" s="262"/>
      <c r="E19" s="262"/>
      <c r="F19" s="290"/>
      <c r="G19" s="290"/>
      <c r="H19" s="290"/>
      <c r="I19" s="14"/>
    </row>
    <row r="20" spans="1:9" ht="15" customHeight="1" thickBot="1">
      <c r="A20" s="12"/>
      <c r="B20" s="274" t="s">
        <v>439</v>
      </c>
      <c r="C20" s="262"/>
      <c r="D20" s="262"/>
      <c r="E20" s="262"/>
      <c r="F20" s="202">
        <v>1.2</v>
      </c>
      <c r="G20" s="202">
        <v>1.64</v>
      </c>
      <c r="H20" s="202">
        <v>1.31</v>
      </c>
      <c r="I20" s="14"/>
    </row>
    <row r="21" spans="1:9" ht="15" customHeight="1" thickBot="1" thickTop="1">
      <c r="A21" s="12"/>
      <c r="B21" s="274" t="s">
        <v>440</v>
      </c>
      <c r="C21" s="262"/>
      <c r="D21" s="262"/>
      <c r="E21" s="262"/>
      <c r="F21" s="202">
        <v>1.19</v>
      </c>
      <c r="G21" s="202">
        <v>1.6</v>
      </c>
      <c r="H21" s="202">
        <v>1.28</v>
      </c>
      <c r="I21" s="14"/>
    </row>
    <row r="22" spans="1:9" ht="15" customHeight="1" thickTop="1">
      <c r="A22" s="12"/>
      <c r="B22" s="262" t="s">
        <v>305</v>
      </c>
      <c r="C22" s="262"/>
      <c r="D22" s="262"/>
      <c r="E22" s="262"/>
      <c r="F22" s="289"/>
      <c r="G22" s="289"/>
      <c r="H22" s="289"/>
      <c r="I22" s="14"/>
    </row>
    <row r="23" spans="1:9" ht="15" customHeight="1" thickBot="1">
      <c r="A23" s="12"/>
      <c r="B23" s="274" t="s">
        <v>439</v>
      </c>
      <c r="C23" s="262"/>
      <c r="D23" s="262"/>
      <c r="E23" s="262"/>
      <c r="F23" s="203">
        <v>154025589</v>
      </c>
      <c r="G23" s="203">
        <v>166896322</v>
      </c>
      <c r="H23" s="203">
        <v>168053502</v>
      </c>
      <c r="I23" s="14"/>
    </row>
    <row r="24" spans="1:9" ht="15" customHeight="1" thickBot="1" thickTop="1">
      <c r="A24" s="12"/>
      <c r="B24" s="274" t="s">
        <v>440</v>
      </c>
      <c r="C24" s="262"/>
      <c r="D24" s="262"/>
      <c r="E24" s="262"/>
      <c r="F24" s="203">
        <v>156191289</v>
      </c>
      <c r="G24" s="203">
        <v>170333550</v>
      </c>
      <c r="H24" s="203">
        <v>171230245</v>
      </c>
      <c r="I24" s="14"/>
    </row>
    <row r="25" spans="1:9" ht="15" customHeight="1" thickTop="1">
      <c r="A25" s="12"/>
      <c r="B25" s="182"/>
      <c r="C25" s="182"/>
      <c r="D25" s="182"/>
      <c r="E25" s="182"/>
      <c r="F25" s="14"/>
      <c r="G25" s="14"/>
      <c r="H25" s="14"/>
      <c r="I25" s="14"/>
    </row>
    <row r="26" spans="2:5" ht="12.75">
      <c r="B26" s="90"/>
      <c r="C26" s="90"/>
      <c r="D26" s="90"/>
      <c r="E26" s="90"/>
    </row>
    <row r="27" spans="2:5" ht="12.75">
      <c r="B27" s="90"/>
      <c r="C27" s="90"/>
      <c r="D27" s="90"/>
      <c r="E27" s="90"/>
    </row>
    <row r="28" spans="2:5" ht="12.75">
      <c r="B28" s="90"/>
      <c r="C28" s="90"/>
      <c r="D28" s="90"/>
      <c r="E28" s="90"/>
    </row>
    <row r="29" spans="2:5" ht="12.75">
      <c r="B29" s="90"/>
      <c r="C29" s="90"/>
      <c r="D29" s="90"/>
      <c r="E29" s="90"/>
    </row>
    <row r="30" spans="2:5" ht="12.75">
      <c r="B30" s="90"/>
      <c r="C30" s="90"/>
      <c r="D30" s="90"/>
      <c r="E30" s="90"/>
    </row>
    <row r="31" spans="2:5" ht="12.75">
      <c r="B31" s="90"/>
      <c r="C31" s="90"/>
      <c r="D31" s="90"/>
      <c r="E31" s="90"/>
    </row>
    <row r="32" spans="2:5" ht="12.75">
      <c r="B32" s="90"/>
      <c r="C32" s="90"/>
      <c r="D32" s="90"/>
      <c r="E32" s="90"/>
    </row>
    <row r="33" spans="2:5" ht="12.75">
      <c r="B33" s="90"/>
      <c r="C33" s="90"/>
      <c r="D33" s="90"/>
      <c r="E33" s="90"/>
    </row>
    <row r="34" spans="2:5" ht="12.75">
      <c r="B34" s="90"/>
      <c r="C34" s="90"/>
      <c r="D34" s="90"/>
      <c r="E34" s="90"/>
    </row>
    <row r="35" spans="2:5" ht="12.75">
      <c r="B35" s="90"/>
      <c r="C35" s="90"/>
      <c r="D35" s="90"/>
      <c r="E35" s="90"/>
    </row>
    <row r="36" spans="2:5" ht="12.75">
      <c r="B36" s="90"/>
      <c r="C36" s="90"/>
      <c r="D36" s="90"/>
      <c r="E36" s="90"/>
    </row>
    <row r="37" spans="2:5" ht="12.75">
      <c r="B37" s="90"/>
      <c r="C37" s="90"/>
      <c r="D37" s="90"/>
      <c r="E37" s="90"/>
    </row>
    <row r="38" spans="2:5" ht="12.75">
      <c r="B38" s="90"/>
      <c r="C38" s="90"/>
      <c r="D38" s="90"/>
      <c r="E38" s="90"/>
    </row>
    <row r="39" spans="2:5" ht="12.75">
      <c r="B39" s="90"/>
      <c r="C39" s="90"/>
      <c r="D39" s="90"/>
      <c r="E39" s="90"/>
    </row>
    <row r="40" spans="2:5" ht="12.75">
      <c r="B40" s="90"/>
      <c r="C40" s="90"/>
      <c r="D40" s="90"/>
      <c r="E40" s="90"/>
    </row>
    <row r="41" spans="2:5" ht="12.75">
      <c r="B41" s="90"/>
      <c r="C41" s="90"/>
      <c r="D41" s="90"/>
      <c r="E41" s="90"/>
    </row>
    <row r="42" spans="2:5" ht="12.75">
      <c r="B42" s="90"/>
      <c r="C42" s="90"/>
      <c r="D42" s="90"/>
      <c r="E42" s="90"/>
    </row>
    <row r="43" spans="2:5" ht="12.75">
      <c r="B43" s="90"/>
      <c r="C43" s="90"/>
      <c r="D43" s="90"/>
      <c r="E43" s="90"/>
    </row>
    <row r="44" spans="2:5" ht="12.75">
      <c r="B44" s="90"/>
      <c r="C44" s="90"/>
      <c r="D44" s="90"/>
      <c r="E44" s="90"/>
    </row>
    <row r="45" spans="2:5" ht="12.75">
      <c r="B45" s="90"/>
      <c r="C45" s="90"/>
      <c r="D45" s="90"/>
      <c r="E45" s="90"/>
    </row>
    <row r="46" spans="2:5" ht="12.75">
      <c r="B46" s="90"/>
      <c r="C46" s="90"/>
      <c r="D46" s="90"/>
      <c r="E46" s="90"/>
    </row>
    <row r="47" spans="2:5" ht="12.75">
      <c r="B47" s="90"/>
      <c r="C47" s="90"/>
      <c r="D47" s="90"/>
      <c r="E47" s="90"/>
    </row>
    <row r="48" spans="2:5" ht="12.75">
      <c r="B48" s="90"/>
      <c r="C48" s="90"/>
      <c r="D48" s="90"/>
      <c r="E48" s="90"/>
    </row>
    <row r="49" spans="2:5" ht="12.75">
      <c r="B49" s="90"/>
      <c r="C49" s="90"/>
      <c r="D49" s="90"/>
      <c r="E49" s="90"/>
    </row>
    <row r="50" spans="2:5" ht="12.75">
      <c r="B50" s="90"/>
      <c r="C50" s="90"/>
      <c r="D50" s="90"/>
      <c r="E50" s="90"/>
    </row>
    <row r="51" spans="2:5" ht="12.75">
      <c r="B51" s="90"/>
      <c r="C51" s="90"/>
      <c r="D51" s="90"/>
      <c r="E51" s="90"/>
    </row>
    <row r="52" spans="2:5" ht="12.75">
      <c r="B52" s="90"/>
      <c r="C52" s="90"/>
      <c r="D52" s="90"/>
      <c r="E52" s="90"/>
    </row>
    <row r="53" spans="2:5" ht="12.75">
      <c r="B53" s="90"/>
      <c r="C53" s="90"/>
      <c r="D53" s="90"/>
      <c r="E53" s="90"/>
    </row>
    <row r="54" spans="2:5" ht="12.75">
      <c r="B54" s="90"/>
      <c r="C54" s="90"/>
      <c r="D54" s="90"/>
      <c r="E54" s="90"/>
    </row>
    <row r="55" spans="2:5" ht="12.75">
      <c r="B55" s="90"/>
      <c r="C55" s="90"/>
      <c r="D55" s="90"/>
      <c r="E55" s="90"/>
    </row>
    <row r="56" spans="2:5" ht="12.75">
      <c r="B56" s="90"/>
      <c r="C56" s="90"/>
      <c r="D56" s="90"/>
      <c r="E56" s="90"/>
    </row>
    <row r="57" spans="2:5" ht="12.75">
      <c r="B57" s="90"/>
      <c r="C57" s="90"/>
      <c r="D57" s="90"/>
      <c r="E57" s="90"/>
    </row>
    <row r="58" spans="2:5" ht="12.75">
      <c r="B58" s="90"/>
      <c r="C58" s="90"/>
      <c r="D58" s="90"/>
      <c r="E58" s="90"/>
    </row>
    <row r="59" spans="2:5" ht="12.75">
      <c r="B59" s="90"/>
      <c r="C59" s="90"/>
      <c r="D59" s="90"/>
      <c r="E59" s="90"/>
    </row>
    <row r="60" spans="2:5" ht="12.75">
      <c r="B60" s="90"/>
      <c r="C60" s="90"/>
      <c r="D60" s="90"/>
      <c r="E60" s="90"/>
    </row>
    <row r="61" spans="2:5" ht="12.75">
      <c r="B61" s="90"/>
      <c r="C61" s="90"/>
      <c r="D61" s="90"/>
      <c r="E61" s="90"/>
    </row>
    <row r="62" spans="2:5" ht="12.75">
      <c r="B62" s="90"/>
      <c r="C62" s="90"/>
      <c r="D62" s="90"/>
      <c r="E62" s="90"/>
    </row>
    <row r="63" spans="2:5" ht="12.75">
      <c r="B63" s="90"/>
      <c r="C63" s="90"/>
      <c r="D63" s="90"/>
      <c r="E63" s="90"/>
    </row>
    <row r="64" spans="2:5" ht="12.75">
      <c r="B64" s="90"/>
      <c r="C64" s="90"/>
      <c r="D64" s="90"/>
      <c r="E64" s="90"/>
    </row>
    <row r="65" spans="2:5" ht="12.75">
      <c r="B65" s="90"/>
      <c r="C65" s="90"/>
      <c r="D65" s="90"/>
      <c r="E65" s="90"/>
    </row>
    <row r="66" spans="2:5" ht="12.75">
      <c r="B66" s="90"/>
      <c r="C66" s="90"/>
      <c r="D66" s="90"/>
      <c r="E66" s="90"/>
    </row>
    <row r="67" spans="2:5" ht="12.75">
      <c r="B67" s="90"/>
      <c r="C67" s="90"/>
      <c r="D67" s="90"/>
      <c r="E67" s="90"/>
    </row>
    <row r="68" spans="2:5" ht="12.75">
      <c r="B68" s="90"/>
      <c r="C68" s="90"/>
      <c r="D68" s="90"/>
      <c r="E68" s="90"/>
    </row>
    <row r="69" spans="2:5" ht="12.75">
      <c r="B69" s="90"/>
      <c r="C69" s="90"/>
      <c r="D69" s="90"/>
      <c r="E69" s="90"/>
    </row>
    <row r="70" spans="2:5" ht="12.75">
      <c r="B70" s="90"/>
      <c r="C70" s="90"/>
      <c r="D70" s="90"/>
      <c r="E70" s="90"/>
    </row>
    <row r="71" spans="2:5" ht="12.75">
      <c r="B71" s="90"/>
      <c r="C71" s="90"/>
      <c r="D71" s="90"/>
      <c r="E71" s="90"/>
    </row>
    <row r="72" spans="2:5" ht="12.75">
      <c r="B72" s="90"/>
      <c r="C72" s="90"/>
      <c r="D72" s="90"/>
      <c r="E72" s="90"/>
    </row>
    <row r="73" spans="2:5" ht="12.75">
      <c r="B73" s="90"/>
      <c r="C73" s="90"/>
      <c r="D73" s="90"/>
      <c r="E73" s="90"/>
    </row>
    <row r="74" spans="2:5" ht="12.75">
      <c r="B74" s="90"/>
      <c r="C74" s="90"/>
      <c r="D74" s="90"/>
      <c r="E74" s="90"/>
    </row>
    <row r="75" spans="2:5" ht="12.75">
      <c r="B75" s="90"/>
      <c r="C75" s="90"/>
      <c r="D75" s="90"/>
      <c r="E75" s="90"/>
    </row>
    <row r="76" spans="2:5" ht="12.75">
      <c r="B76" s="90"/>
      <c r="C76" s="90"/>
      <c r="D76" s="90"/>
      <c r="E76" s="90"/>
    </row>
    <row r="77" spans="2:5" ht="12.75">
      <c r="B77" s="90"/>
      <c r="C77" s="90"/>
      <c r="D77" s="90"/>
      <c r="E77" s="90"/>
    </row>
    <row r="78" spans="2:5" ht="12.75">
      <c r="B78" s="90"/>
      <c r="C78" s="90"/>
      <c r="D78" s="90"/>
      <c r="E78" s="90"/>
    </row>
    <row r="79" spans="2:5" ht="12.75">
      <c r="B79" s="90"/>
      <c r="C79" s="90"/>
      <c r="D79" s="90"/>
      <c r="E79" s="90"/>
    </row>
    <row r="80" spans="2:5" ht="12.75">
      <c r="B80" s="90"/>
      <c r="C80" s="90"/>
      <c r="D80" s="90"/>
      <c r="E80" s="90"/>
    </row>
    <row r="81" spans="2:5" ht="12.75">
      <c r="B81" s="90"/>
      <c r="C81" s="90"/>
      <c r="D81" s="90"/>
      <c r="E81" s="90"/>
    </row>
    <row r="82" spans="2:5" ht="12.75">
      <c r="B82" s="90"/>
      <c r="C82" s="90"/>
      <c r="D82" s="90"/>
      <c r="E82" s="90"/>
    </row>
    <row r="83" spans="2:5" ht="12.75">
      <c r="B83" s="90"/>
      <c r="C83" s="90"/>
      <c r="D83" s="90"/>
      <c r="E83" s="90"/>
    </row>
    <row r="84" spans="2:5" ht="12.75">
      <c r="B84" s="90"/>
      <c r="C84" s="90"/>
      <c r="D84" s="90"/>
      <c r="E84" s="90"/>
    </row>
    <row r="85" spans="2:5" ht="12.75">
      <c r="B85" s="90"/>
      <c r="C85" s="90"/>
      <c r="D85" s="90"/>
      <c r="E85" s="90"/>
    </row>
    <row r="86" spans="2:5" ht="12.75">
      <c r="B86" s="90"/>
      <c r="C86" s="90"/>
      <c r="D86" s="90"/>
      <c r="E86" s="90"/>
    </row>
    <row r="87" spans="2:5" ht="12.75">
      <c r="B87" s="90"/>
      <c r="C87" s="90"/>
      <c r="D87" s="90"/>
      <c r="E87" s="90"/>
    </row>
    <row r="88" spans="2:5" ht="12.75">
      <c r="B88" s="90"/>
      <c r="C88" s="90"/>
      <c r="D88" s="90"/>
      <c r="E88" s="90"/>
    </row>
    <row r="89" spans="2:5" ht="12.75">
      <c r="B89" s="90"/>
      <c r="C89" s="90"/>
      <c r="D89" s="90"/>
      <c r="E89" s="90"/>
    </row>
    <row r="90" spans="2:5" ht="12.75">
      <c r="B90" s="90"/>
      <c r="C90" s="90"/>
      <c r="D90" s="90"/>
      <c r="E90" s="90"/>
    </row>
    <row r="91" spans="2:5" ht="12.75">
      <c r="B91" s="90"/>
      <c r="C91" s="90"/>
      <c r="D91" s="90"/>
      <c r="E91" s="90"/>
    </row>
    <row r="92" spans="2:5" ht="12.75">
      <c r="B92" s="90"/>
      <c r="C92" s="90"/>
      <c r="D92" s="90"/>
      <c r="E92" s="90"/>
    </row>
    <row r="93" spans="2:5" ht="12.75">
      <c r="B93" s="90"/>
      <c r="C93" s="90"/>
      <c r="D93" s="90"/>
      <c r="E93" s="90"/>
    </row>
    <row r="94" spans="2:5" ht="12.75">
      <c r="B94" s="90"/>
      <c r="C94" s="90"/>
      <c r="D94" s="90"/>
      <c r="E94" s="90"/>
    </row>
    <row r="95" spans="2:5" ht="12.75">
      <c r="B95" s="90"/>
      <c r="C95" s="90"/>
      <c r="D95" s="90"/>
      <c r="E95" s="90"/>
    </row>
    <row r="96" spans="2:5" ht="12.75">
      <c r="B96" s="90"/>
      <c r="C96" s="90"/>
      <c r="D96" s="90"/>
      <c r="E96" s="90"/>
    </row>
    <row r="97" spans="2:5" ht="12.75">
      <c r="B97" s="90"/>
      <c r="C97" s="90"/>
      <c r="D97" s="90"/>
      <c r="E97" s="90"/>
    </row>
    <row r="98" spans="2:5" ht="12.75">
      <c r="B98" s="90"/>
      <c r="C98" s="90"/>
      <c r="D98" s="90"/>
      <c r="E98" s="90"/>
    </row>
    <row r="99" spans="2:5" ht="12.75">
      <c r="B99" s="90"/>
      <c r="C99" s="90"/>
      <c r="D99" s="90"/>
      <c r="E99" s="90"/>
    </row>
    <row r="100" spans="2:5" ht="12.75">
      <c r="B100" s="90"/>
      <c r="C100" s="90"/>
      <c r="D100" s="90"/>
      <c r="E100" s="90"/>
    </row>
    <row r="101" spans="2:5" ht="12.75">
      <c r="B101" s="90"/>
      <c r="C101" s="90"/>
      <c r="D101" s="90"/>
      <c r="E101" s="90"/>
    </row>
    <row r="102" spans="2:5" ht="12.75">
      <c r="B102" s="90"/>
      <c r="C102" s="90"/>
      <c r="D102" s="90"/>
      <c r="E102" s="90"/>
    </row>
    <row r="103" spans="2:5" ht="12.75">
      <c r="B103" s="90"/>
      <c r="C103" s="90"/>
      <c r="D103" s="90"/>
      <c r="E103" s="90"/>
    </row>
    <row r="104" spans="2:5" ht="12.75">
      <c r="B104" s="90"/>
      <c r="C104" s="90"/>
      <c r="D104" s="90"/>
      <c r="E104" s="90"/>
    </row>
    <row r="105" spans="2:5" ht="12.75">
      <c r="B105" s="90"/>
      <c r="C105" s="90"/>
      <c r="D105" s="90"/>
      <c r="E105" s="90"/>
    </row>
    <row r="106" spans="2:5" ht="12.75">
      <c r="B106" s="90"/>
      <c r="C106" s="90"/>
      <c r="D106" s="90"/>
      <c r="E106" s="90"/>
    </row>
    <row r="107" spans="2:5" ht="12.75">
      <c r="B107" s="90"/>
      <c r="C107" s="90"/>
      <c r="D107" s="90"/>
      <c r="E107" s="90"/>
    </row>
    <row r="108" spans="2:5" ht="12.75">
      <c r="B108" s="90"/>
      <c r="C108" s="90"/>
      <c r="D108" s="90"/>
      <c r="E108" s="90"/>
    </row>
    <row r="109" spans="2:5" ht="12.75">
      <c r="B109" s="90"/>
      <c r="C109" s="90"/>
      <c r="D109" s="90"/>
      <c r="E109" s="90"/>
    </row>
    <row r="110" spans="2:5" ht="12.75">
      <c r="B110" s="90"/>
      <c r="C110" s="90"/>
      <c r="D110" s="90"/>
      <c r="E110" s="90"/>
    </row>
    <row r="111" spans="2:5" ht="12.75">
      <c r="B111" s="90"/>
      <c r="C111" s="90"/>
      <c r="D111" s="90"/>
      <c r="E111" s="90"/>
    </row>
    <row r="112" spans="2:5" ht="12.75">
      <c r="B112" s="90"/>
      <c r="C112" s="90"/>
      <c r="D112" s="90"/>
      <c r="E112" s="90"/>
    </row>
    <row r="113" spans="2:5" ht="12.75">
      <c r="B113" s="90"/>
      <c r="C113" s="90"/>
      <c r="D113" s="90"/>
      <c r="E113" s="90"/>
    </row>
    <row r="114" spans="2:5" ht="12.75">
      <c r="B114" s="90"/>
      <c r="C114" s="90"/>
      <c r="D114" s="90"/>
      <c r="E114" s="90"/>
    </row>
    <row r="115" spans="2:5" ht="12.75">
      <c r="B115" s="90"/>
      <c r="C115" s="90"/>
      <c r="D115" s="90"/>
      <c r="E115" s="90"/>
    </row>
    <row r="116" spans="2:5" ht="12.75">
      <c r="B116" s="90"/>
      <c r="C116" s="90"/>
      <c r="D116" s="90"/>
      <c r="E116" s="90"/>
    </row>
    <row r="117" spans="2:5" ht="12.75">
      <c r="B117" s="90"/>
      <c r="C117" s="90"/>
      <c r="D117" s="90"/>
      <c r="E117" s="90"/>
    </row>
    <row r="118" spans="2:5" ht="12.75">
      <c r="B118" s="90"/>
      <c r="C118" s="90"/>
      <c r="D118" s="90"/>
      <c r="E118" s="90"/>
    </row>
    <row r="119" spans="2:5" ht="12.75">
      <c r="B119" s="90"/>
      <c r="C119" s="90"/>
      <c r="D119" s="90"/>
      <c r="E119" s="90"/>
    </row>
    <row r="120" spans="2:5" ht="12.75">
      <c r="B120" s="90"/>
      <c r="C120" s="90"/>
      <c r="D120" s="90"/>
      <c r="E120" s="90"/>
    </row>
    <row r="121" spans="2:5" ht="12.75">
      <c r="B121" s="90"/>
      <c r="C121" s="90"/>
      <c r="D121" s="90"/>
      <c r="E121" s="90"/>
    </row>
    <row r="122" spans="2:5" ht="12.75">
      <c r="B122" s="90"/>
      <c r="C122" s="90"/>
      <c r="D122" s="90"/>
      <c r="E122" s="90"/>
    </row>
    <row r="123" spans="2:5" ht="12.75">
      <c r="B123" s="90"/>
      <c r="C123" s="90"/>
      <c r="D123" s="90"/>
      <c r="E123" s="90"/>
    </row>
    <row r="124" spans="2:5" ht="12.75">
      <c r="B124" s="90"/>
      <c r="C124" s="90"/>
      <c r="D124" s="90"/>
      <c r="E124" s="90"/>
    </row>
    <row r="125" spans="2:5" ht="12.75">
      <c r="B125" s="90"/>
      <c r="C125" s="90"/>
      <c r="D125" s="90"/>
      <c r="E125" s="90"/>
    </row>
    <row r="126" spans="2:5" ht="12.75">
      <c r="B126" s="90"/>
      <c r="C126" s="90"/>
      <c r="D126" s="90"/>
      <c r="E126" s="90"/>
    </row>
    <row r="127" spans="2:5" ht="12.75">
      <c r="B127" s="90"/>
      <c r="C127" s="90"/>
      <c r="D127" s="90"/>
      <c r="E127" s="90"/>
    </row>
    <row r="128" spans="2:5" ht="12.75">
      <c r="B128" s="90"/>
      <c r="C128" s="90"/>
      <c r="D128" s="90"/>
      <c r="E128" s="90"/>
    </row>
    <row r="129" spans="2:5" ht="12.75">
      <c r="B129" s="90"/>
      <c r="C129" s="90"/>
      <c r="D129" s="90"/>
      <c r="E129" s="90"/>
    </row>
    <row r="130" spans="2:5" ht="12.75">
      <c r="B130" s="90"/>
      <c r="C130" s="90"/>
      <c r="D130" s="90"/>
      <c r="E130" s="90"/>
    </row>
    <row r="131" spans="2:5" ht="12.75">
      <c r="B131" s="90"/>
      <c r="C131" s="90"/>
      <c r="D131" s="90"/>
      <c r="E131" s="90"/>
    </row>
    <row r="132" spans="2:5" ht="12.75">
      <c r="B132" s="90"/>
      <c r="C132" s="90"/>
      <c r="D132" s="90"/>
      <c r="E132" s="90"/>
    </row>
    <row r="133" spans="2:5" ht="12.75">
      <c r="B133" s="90"/>
      <c r="C133" s="90"/>
      <c r="D133" s="90"/>
      <c r="E133" s="90"/>
    </row>
    <row r="134" spans="2:5" ht="12.75">
      <c r="B134" s="90"/>
      <c r="C134" s="90"/>
      <c r="D134" s="90"/>
      <c r="E134" s="90"/>
    </row>
    <row r="135" spans="2:5" ht="12.75">
      <c r="B135" s="90"/>
      <c r="C135" s="90"/>
      <c r="D135" s="90"/>
      <c r="E135" s="90"/>
    </row>
    <row r="136" spans="2:5" ht="12.75">
      <c r="B136" s="90"/>
      <c r="C136" s="90"/>
      <c r="D136" s="90"/>
      <c r="E136" s="90"/>
    </row>
    <row r="137" spans="2:5" ht="12.75">
      <c r="B137" s="90"/>
      <c r="C137" s="90"/>
      <c r="D137" s="90"/>
      <c r="E137" s="90"/>
    </row>
    <row r="138" spans="2:5" ht="12.75">
      <c r="B138" s="90"/>
      <c r="C138" s="90"/>
      <c r="D138" s="90"/>
      <c r="E138" s="90"/>
    </row>
    <row r="139" spans="2:5" ht="12.75">
      <c r="B139" s="90"/>
      <c r="C139" s="90"/>
      <c r="D139" s="90"/>
      <c r="E139" s="90"/>
    </row>
    <row r="140" spans="2:5" ht="12.75">
      <c r="B140" s="90"/>
      <c r="C140" s="90"/>
      <c r="D140" s="90"/>
      <c r="E140" s="90"/>
    </row>
    <row r="141" spans="2:5" ht="12.75">
      <c r="B141" s="90"/>
      <c r="C141" s="90"/>
      <c r="D141" s="90"/>
      <c r="E141" s="90"/>
    </row>
    <row r="142" spans="2:5" ht="12.75">
      <c r="B142" s="90"/>
      <c r="C142" s="90"/>
      <c r="D142" s="90"/>
      <c r="E142" s="90"/>
    </row>
    <row r="143" spans="2:5" ht="12.75">
      <c r="B143" s="90"/>
      <c r="C143" s="90"/>
      <c r="D143" s="90"/>
      <c r="E143" s="90"/>
    </row>
    <row r="144" spans="2:5" ht="12.75">
      <c r="B144" s="90"/>
      <c r="C144" s="90"/>
      <c r="D144" s="90"/>
      <c r="E144" s="90"/>
    </row>
    <row r="145" spans="2:5" ht="12.75">
      <c r="B145" s="90"/>
      <c r="C145" s="90"/>
      <c r="D145" s="90"/>
      <c r="E145" s="90"/>
    </row>
    <row r="146" spans="2:5" ht="12.75">
      <c r="B146" s="90"/>
      <c r="C146" s="90"/>
      <c r="D146" s="90"/>
      <c r="E146" s="90"/>
    </row>
    <row r="147" spans="2:5" ht="12.75">
      <c r="B147" s="90"/>
      <c r="C147" s="90"/>
      <c r="D147" s="90"/>
      <c r="E147" s="90"/>
    </row>
    <row r="148" spans="2:5" ht="12.75">
      <c r="B148" s="90"/>
      <c r="C148" s="90"/>
      <c r="D148" s="90"/>
      <c r="E148" s="90"/>
    </row>
    <row r="149" spans="2:5" ht="12.75">
      <c r="B149" s="90"/>
      <c r="C149" s="90"/>
      <c r="D149" s="90"/>
      <c r="E149" s="90"/>
    </row>
    <row r="150" spans="2:5" ht="12.75">
      <c r="B150" s="90"/>
      <c r="C150" s="90"/>
      <c r="D150" s="90"/>
      <c r="E150" s="90"/>
    </row>
    <row r="151" spans="2:5" ht="12.75">
      <c r="B151" s="90"/>
      <c r="C151" s="90"/>
      <c r="D151" s="90"/>
      <c r="E151" s="90"/>
    </row>
    <row r="152" spans="2:5" ht="12.75">
      <c r="B152" s="90"/>
      <c r="C152" s="90"/>
      <c r="D152" s="90"/>
      <c r="E152" s="90"/>
    </row>
    <row r="153" spans="2:5" ht="12.75">
      <c r="B153" s="90"/>
      <c r="C153" s="90"/>
      <c r="D153" s="90"/>
      <c r="E153" s="90"/>
    </row>
    <row r="154" spans="2:5" ht="12.75">
      <c r="B154" s="90"/>
      <c r="C154" s="90"/>
      <c r="D154" s="90"/>
      <c r="E154" s="90"/>
    </row>
    <row r="155" spans="2:5" ht="12.75">
      <c r="B155" s="90"/>
      <c r="C155" s="90"/>
      <c r="D155" s="90"/>
      <c r="E155" s="90"/>
    </row>
    <row r="156" spans="2:5" ht="12.75">
      <c r="B156" s="90"/>
      <c r="C156" s="90"/>
      <c r="D156" s="90"/>
      <c r="E156" s="90"/>
    </row>
    <row r="157" spans="2:5" ht="12.75">
      <c r="B157" s="90"/>
      <c r="C157" s="90"/>
      <c r="D157" s="90"/>
      <c r="E157" s="90"/>
    </row>
    <row r="158" spans="2:5" ht="12.75">
      <c r="B158" s="90"/>
      <c r="C158" s="90"/>
      <c r="D158" s="90"/>
      <c r="E158" s="90"/>
    </row>
    <row r="159" spans="2:5" ht="12.75">
      <c r="B159" s="90"/>
      <c r="C159" s="90"/>
      <c r="D159" s="90"/>
      <c r="E159" s="90"/>
    </row>
    <row r="160" spans="2:5" ht="12.75">
      <c r="B160" s="90"/>
      <c r="C160" s="90"/>
      <c r="D160" s="90"/>
      <c r="E160" s="90"/>
    </row>
    <row r="161" spans="2:5" ht="12.75">
      <c r="B161" s="90"/>
      <c r="C161" s="90"/>
      <c r="D161" s="90"/>
      <c r="E161" s="90"/>
    </row>
    <row r="162" spans="2:5" ht="12.75">
      <c r="B162" s="90"/>
      <c r="C162" s="90"/>
      <c r="D162" s="90"/>
      <c r="E162" s="90"/>
    </row>
    <row r="163" spans="2:5" ht="12.75">
      <c r="B163" s="90"/>
      <c r="C163" s="90"/>
      <c r="D163" s="90"/>
      <c r="E163" s="90"/>
    </row>
    <row r="164" spans="2:5" ht="12.75">
      <c r="B164" s="90"/>
      <c r="C164" s="90"/>
      <c r="D164" s="90"/>
      <c r="E164" s="90"/>
    </row>
    <row r="165" spans="2:5" ht="12.75">
      <c r="B165" s="90"/>
      <c r="C165" s="90"/>
      <c r="D165" s="90"/>
      <c r="E165" s="90"/>
    </row>
    <row r="166" spans="2:5" ht="12.75">
      <c r="B166" s="90"/>
      <c r="C166" s="90"/>
      <c r="D166" s="90"/>
      <c r="E166" s="90"/>
    </row>
    <row r="167" spans="2:5" ht="12.75">
      <c r="B167" s="90"/>
      <c r="C167" s="90"/>
      <c r="D167" s="90"/>
      <c r="E167" s="90"/>
    </row>
    <row r="168" spans="2:5" ht="12.75">
      <c r="B168" s="90"/>
      <c r="C168" s="90"/>
      <c r="D168" s="90"/>
      <c r="E168" s="90"/>
    </row>
    <row r="169" spans="2:5" ht="12.75">
      <c r="B169" s="90"/>
      <c r="C169" s="90"/>
      <c r="D169" s="90"/>
      <c r="E169" s="90"/>
    </row>
    <row r="170" spans="2:5" ht="12.75">
      <c r="B170" s="90"/>
      <c r="C170" s="90"/>
      <c r="D170" s="90"/>
      <c r="E170" s="90"/>
    </row>
    <row r="171" spans="2:5" ht="12.75">
      <c r="B171" s="90"/>
      <c r="C171" s="90"/>
      <c r="D171" s="90"/>
      <c r="E171" s="90"/>
    </row>
    <row r="172" spans="2:5" ht="12.75">
      <c r="B172" s="90"/>
      <c r="C172" s="90"/>
      <c r="D172" s="90"/>
      <c r="E172" s="90"/>
    </row>
    <row r="173" spans="2:5" ht="12.75">
      <c r="B173" s="90"/>
      <c r="C173" s="90"/>
      <c r="D173" s="90"/>
      <c r="E173" s="90"/>
    </row>
    <row r="174" spans="2:5" ht="12.75">
      <c r="B174" s="90"/>
      <c r="C174" s="90"/>
      <c r="D174" s="90"/>
      <c r="E174" s="90"/>
    </row>
    <row r="175" spans="2:5" ht="12.75">
      <c r="B175" s="90"/>
      <c r="C175" s="90"/>
      <c r="D175" s="90"/>
      <c r="E175" s="90"/>
    </row>
    <row r="176" spans="2:5" ht="12.75">
      <c r="B176" s="90"/>
      <c r="C176" s="90"/>
      <c r="D176" s="90"/>
      <c r="E176" s="90"/>
    </row>
    <row r="177" spans="2:5" ht="12.75">
      <c r="B177" s="90"/>
      <c r="C177" s="90"/>
      <c r="D177" s="90"/>
      <c r="E177" s="90"/>
    </row>
    <row r="178" spans="2:5" ht="12.75">
      <c r="B178" s="90"/>
      <c r="C178" s="90"/>
      <c r="D178" s="90"/>
      <c r="E178" s="90"/>
    </row>
    <row r="179" spans="2:5" ht="12.75">
      <c r="B179" s="90"/>
      <c r="C179" s="90"/>
      <c r="D179" s="90"/>
      <c r="E179" s="90"/>
    </row>
    <row r="180" spans="2:5" ht="12.75">
      <c r="B180" s="90"/>
      <c r="C180" s="90"/>
      <c r="D180" s="90"/>
      <c r="E180" s="90"/>
    </row>
    <row r="181" spans="2:5" ht="12.75">
      <c r="B181" s="90"/>
      <c r="C181" s="90"/>
      <c r="D181" s="90"/>
      <c r="E181" s="90"/>
    </row>
    <row r="182" spans="2:5" ht="12.75">
      <c r="B182" s="90"/>
      <c r="C182" s="90"/>
      <c r="D182" s="90"/>
      <c r="E182" s="90"/>
    </row>
    <row r="183" spans="2:5" ht="12.75">
      <c r="B183" s="90"/>
      <c r="C183" s="90"/>
      <c r="D183" s="90"/>
      <c r="E183" s="90"/>
    </row>
    <row r="184" spans="2:5" ht="12.75">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row r="215" spans="2:5" ht="12.75">
      <c r="B215" s="90"/>
      <c r="C215" s="90"/>
      <c r="D215" s="90"/>
      <c r="E215" s="90"/>
    </row>
    <row r="216" spans="2:5" ht="12.75">
      <c r="B216" s="90"/>
      <c r="C216" s="90"/>
      <c r="D216" s="90"/>
      <c r="E216" s="90"/>
    </row>
    <row r="217" spans="2:5" ht="12.75">
      <c r="B217" s="90"/>
      <c r="C217" s="90"/>
      <c r="D217" s="90"/>
      <c r="E217" s="90"/>
    </row>
    <row r="218" spans="2:5" ht="12.75">
      <c r="B218" s="90"/>
      <c r="C218" s="90"/>
      <c r="D218" s="90"/>
      <c r="E218" s="90"/>
    </row>
  </sheetData>
  <sheetProtection password="C690" sheet="1" objects="1" scenarios="1" selectLockedCells="1"/>
  <mergeCells count="28">
    <mergeCell ref="B20:E20"/>
    <mergeCell ref="B21:E21"/>
    <mergeCell ref="B22:E22"/>
    <mergeCell ref="B23:E23"/>
    <mergeCell ref="B24:E24"/>
    <mergeCell ref="B14:E14"/>
    <mergeCell ref="B15:E15"/>
    <mergeCell ref="B16:E16"/>
    <mergeCell ref="B17:E17"/>
    <mergeCell ref="B18:E18"/>
    <mergeCell ref="B7:E7"/>
    <mergeCell ref="B19:E19"/>
    <mergeCell ref="B8:E8"/>
    <mergeCell ref="B9:E9"/>
    <mergeCell ref="B10:E10"/>
    <mergeCell ref="B11:E11"/>
    <mergeCell ref="B12:E12"/>
    <mergeCell ref="B13:E13"/>
    <mergeCell ref="J1:J2"/>
    <mergeCell ref="A2:I2"/>
    <mergeCell ref="A1:I1"/>
    <mergeCell ref="F22:H22"/>
    <mergeCell ref="F19:H19"/>
    <mergeCell ref="F5:H5"/>
    <mergeCell ref="A3:I3"/>
    <mergeCell ref="B4:E4"/>
    <mergeCell ref="B5:E5"/>
    <mergeCell ref="B6:E6"/>
  </mergeCells>
  <hyperlinks>
    <hyperlink ref="J1:J2" location="'CP2-3'!B19" display="CP2-3 Home"/>
  </hyperlinks>
  <printOptions/>
  <pageMargins left="0.75" right="0.75" top="1" bottom="1" header="0.5" footer="0.5"/>
  <pageSetup horizontalDpi="600" verticalDpi="600" orientation="portrait" scale="98"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N320"/>
  <sheetViews>
    <sheetView showGridLines="0" zoomScalePageLayoutView="0" workbookViewId="0" topLeftCell="A1">
      <selection activeCell="N1" sqref="N1:N2"/>
    </sheetView>
  </sheetViews>
  <sheetFormatPr defaultColWidth="9.140625" defaultRowHeight="12.75"/>
  <cols>
    <col min="1" max="1" width="2.7109375" style="0" customWidth="1"/>
    <col min="2" max="5" width="12.7109375" style="0" customWidth="1"/>
    <col min="6" max="6" width="14.7109375" style="0" customWidth="1"/>
    <col min="7" max="10" width="12.7109375" style="0" customWidth="1"/>
    <col min="11" max="11" width="14.7109375" style="0" customWidth="1"/>
    <col min="12" max="12" width="12.7109375" style="0" customWidth="1"/>
    <col min="13" max="13" width="2.7109375" style="0" customWidth="1"/>
    <col min="14" max="28" width="12.7109375" style="0" customWidth="1"/>
  </cols>
  <sheetData>
    <row r="1" spans="1:14" ht="16.5" thickTop="1">
      <c r="A1" s="93"/>
      <c r="B1" s="256" t="s">
        <v>285</v>
      </c>
      <c r="C1" s="256"/>
      <c r="D1" s="256"/>
      <c r="E1" s="256"/>
      <c r="F1" s="256"/>
      <c r="G1" s="256"/>
      <c r="H1" s="256"/>
      <c r="I1" s="256"/>
      <c r="J1" s="256"/>
      <c r="K1" s="256"/>
      <c r="L1" s="256"/>
      <c r="M1" s="256"/>
      <c r="N1" s="260" t="s">
        <v>473</v>
      </c>
    </row>
    <row r="2" spans="1:14" ht="16.5" thickBot="1">
      <c r="A2" s="93"/>
      <c r="B2" s="256" t="s">
        <v>306</v>
      </c>
      <c r="C2" s="256"/>
      <c r="D2" s="256"/>
      <c r="E2" s="256"/>
      <c r="F2" s="256"/>
      <c r="G2" s="256"/>
      <c r="H2" s="256"/>
      <c r="I2" s="256"/>
      <c r="J2" s="256"/>
      <c r="K2" s="256"/>
      <c r="L2" s="256"/>
      <c r="M2" s="256"/>
      <c r="N2" s="261"/>
    </row>
    <row r="3" spans="1:13" ht="13.5" thickTop="1">
      <c r="A3" s="93"/>
      <c r="B3" s="284" t="s">
        <v>307</v>
      </c>
      <c r="C3" s="284"/>
      <c r="D3" s="284"/>
      <c r="E3" s="284"/>
      <c r="F3" s="284"/>
      <c r="G3" s="284"/>
      <c r="H3" s="284"/>
      <c r="I3" s="284"/>
      <c r="J3" s="284"/>
      <c r="K3" s="284"/>
      <c r="L3" s="284"/>
      <c r="M3" s="284"/>
    </row>
    <row r="4" spans="1:13" ht="12.75">
      <c r="A4" s="93"/>
      <c r="B4" s="225"/>
      <c r="C4" s="225"/>
      <c r="D4" s="225"/>
      <c r="E4" s="225"/>
      <c r="F4" s="38"/>
      <c r="G4" s="38"/>
      <c r="H4" s="38"/>
      <c r="I4" s="38"/>
      <c r="J4" s="38"/>
      <c r="K4" s="38"/>
      <c r="L4" s="38"/>
      <c r="M4" s="38"/>
    </row>
    <row r="5" spans="1:13" ht="12.75">
      <c r="A5" s="93"/>
      <c r="B5" s="225"/>
      <c r="C5" s="225"/>
      <c r="D5" s="225"/>
      <c r="E5" s="225"/>
      <c r="F5" s="38"/>
      <c r="G5" s="38"/>
      <c r="H5" s="38"/>
      <c r="I5" s="38"/>
      <c r="J5" s="38"/>
      <c r="K5" s="38" t="s">
        <v>236</v>
      </c>
      <c r="L5" s="38"/>
      <c r="M5" s="38"/>
    </row>
    <row r="6" spans="1:13" ht="15" customHeight="1">
      <c r="A6" s="93"/>
      <c r="B6" s="262"/>
      <c r="C6" s="262"/>
      <c r="D6" s="262"/>
      <c r="E6" s="262"/>
      <c r="F6" s="13"/>
      <c r="G6" s="224" t="s">
        <v>308</v>
      </c>
      <c r="H6" s="224"/>
      <c r="I6" s="38" t="s">
        <v>309</v>
      </c>
      <c r="J6" s="38"/>
      <c r="K6" s="38" t="s">
        <v>209</v>
      </c>
      <c r="L6" s="38"/>
      <c r="M6" s="14"/>
    </row>
    <row r="7" spans="1:13" ht="15" customHeight="1">
      <c r="A7" s="93"/>
      <c r="B7" s="262"/>
      <c r="C7" s="262"/>
      <c r="D7" s="262"/>
      <c r="E7" s="262"/>
      <c r="F7" s="38" t="s">
        <v>241</v>
      </c>
      <c r="G7" s="38" t="s">
        <v>310</v>
      </c>
      <c r="H7" s="38" t="s">
        <v>311</v>
      </c>
      <c r="I7" s="38" t="s">
        <v>312</v>
      </c>
      <c r="J7" s="38" t="s">
        <v>80</v>
      </c>
      <c r="K7" s="38" t="s">
        <v>241</v>
      </c>
      <c r="L7" s="38"/>
      <c r="M7" s="14"/>
    </row>
    <row r="8" spans="1:13" ht="15" customHeight="1">
      <c r="A8" s="93"/>
      <c r="B8" s="294"/>
      <c r="C8" s="294"/>
      <c r="D8" s="294"/>
      <c r="E8" s="294"/>
      <c r="F8" s="30" t="s">
        <v>313</v>
      </c>
      <c r="G8" s="30" t="s">
        <v>237</v>
      </c>
      <c r="H8" s="30" t="s">
        <v>314</v>
      </c>
      <c r="I8" s="30" t="s">
        <v>79</v>
      </c>
      <c r="J8" s="30" t="s">
        <v>81</v>
      </c>
      <c r="K8" s="30" t="s">
        <v>441</v>
      </c>
      <c r="L8" s="30" t="s">
        <v>315</v>
      </c>
      <c r="M8" s="14"/>
    </row>
    <row r="9" spans="1:13" ht="15" customHeight="1">
      <c r="A9" s="93"/>
      <c r="B9" s="292" t="s">
        <v>320</v>
      </c>
      <c r="C9" s="293"/>
      <c r="D9" s="293"/>
      <c r="E9" s="293"/>
      <c r="F9" s="204"/>
      <c r="G9" s="179">
        <v>167712088</v>
      </c>
      <c r="H9" s="201">
        <v>17</v>
      </c>
      <c r="I9" s="201">
        <v>170166</v>
      </c>
      <c r="J9" s="201">
        <v>901339</v>
      </c>
      <c r="K9" s="201">
        <v>-17747</v>
      </c>
      <c r="L9" s="201">
        <v>1053775</v>
      </c>
      <c r="M9" s="14"/>
    </row>
    <row r="10" spans="1:13" ht="15" customHeight="1">
      <c r="A10" s="93"/>
      <c r="B10" s="275" t="s">
        <v>316</v>
      </c>
      <c r="C10" s="275"/>
      <c r="D10" s="275"/>
      <c r="E10" s="275"/>
      <c r="F10" s="201">
        <v>219893</v>
      </c>
      <c r="G10" s="179">
        <v>0</v>
      </c>
      <c r="H10" s="179">
        <v>0</v>
      </c>
      <c r="I10" s="179">
        <v>0</v>
      </c>
      <c r="J10" s="179">
        <v>219893</v>
      </c>
      <c r="K10" s="179">
        <v>0</v>
      </c>
      <c r="L10" s="179">
        <v>219893</v>
      </c>
      <c r="M10" s="14"/>
    </row>
    <row r="11" spans="1:13" ht="15" customHeight="1">
      <c r="A11" s="93"/>
      <c r="B11" s="275" t="s">
        <v>317</v>
      </c>
      <c r="C11" s="275"/>
      <c r="D11" s="275"/>
      <c r="E11" s="275"/>
      <c r="F11" s="179">
        <v>7173</v>
      </c>
      <c r="G11" s="179">
        <v>0</v>
      </c>
      <c r="H11" s="179">
        <v>0</v>
      </c>
      <c r="I11" s="179">
        <v>0</v>
      </c>
      <c r="J11" s="179">
        <v>0</v>
      </c>
      <c r="K11" s="179">
        <v>7173</v>
      </c>
      <c r="L11" s="179">
        <v>7173</v>
      </c>
      <c r="M11" s="14"/>
    </row>
    <row r="12" spans="1:13" ht="15" customHeight="1">
      <c r="A12" s="93"/>
      <c r="B12" s="279" t="s">
        <v>442</v>
      </c>
      <c r="C12" s="275"/>
      <c r="D12" s="275"/>
      <c r="E12" s="275"/>
      <c r="F12" s="185">
        <v>1480</v>
      </c>
      <c r="G12" s="179">
        <v>0</v>
      </c>
      <c r="H12" s="179">
        <v>0</v>
      </c>
      <c r="I12" s="179">
        <v>0</v>
      </c>
      <c r="J12" s="179">
        <v>0</v>
      </c>
      <c r="K12" s="179">
        <v>1480</v>
      </c>
      <c r="L12" s="179">
        <v>1480</v>
      </c>
      <c r="M12" s="14"/>
    </row>
    <row r="13" spans="1:13" ht="15" customHeight="1" thickBot="1">
      <c r="A13" s="93"/>
      <c r="B13" s="275" t="s">
        <v>234</v>
      </c>
      <c r="C13" s="275"/>
      <c r="D13" s="275"/>
      <c r="E13" s="275"/>
      <c r="F13" s="200">
        <f>SUM(F10:F12)</f>
        <v>228546</v>
      </c>
      <c r="G13" s="179"/>
      <c r="H13" s="179"/>
      <c r="I13" s="179"/>
      <c r="J13" s="179"/>
      <c r="K13" s="179"/>
      <c r="L13" s="179"/>
      <c r="M13" s="14"/>
    </row>
    <row r="14" spans="1:13" ht="15" customHeight="1" thickTop="1">
      <c r="A14" s="93"/>
      <c r="B14" s="275" t="s">
        <v>318</v>
      </c>
      <c r="C14" s="275"/>
      <c r="D14" s="275"/>
      <c r="E14" s="275"/>
      <c r="F14" s="179"/>
      <c r="G14" s="179">
        <v>0</v>
      </c>
      <c r="H14" s="179">
        <v>0</v>
      </c>
      <c r="I14" s="179">
        <v>4766</v>
      </c>
      <c r="J14" s="179">
        <v>0</v>
      </c>
      <c r="K14" s="179">
        <v>0</v>
      </c>
      <c r="L14" s="179">
        <v>4766</v>
      </c>
      <c r="M14" s="14"/>
    </row>
    <row r="15" spans="1:13" ht="15" customHeight="1">
      <c r="A15" s="93"/>
      <c r="B15" s="279" t="s">
        <v>443</v>
      </c>
      <c r="C15" s="275"/>
      <c r="D15" s="275"/>
      <c r="E15" s="275"/>
      <c r="F15" s="179"/>
      <c r="G15" s="179">
        <v>846283</v>
      </c>
      <c r="H15" s="179">
        <v>0</v>
      </c>
      <c r="I15" s="179">
        <v>3250</v>
      </c>
      <c r="J15" s="179">
        <v>0</v>
      </c>
      <c r="K15" s="179">
        <v>0</v>
      </c>
      <c r="L15" s="179">
        <v>3250</v>
      </c>
      <c r="M15" s="14"/>
    </row>
    <row r="16" spans="1:13" ht="15" customHeight="1">
      <c r="A16" s="93"/>
      <c r="B16" s="275" t="s">
        <v>319</v>
      </c>
      <c r="C16" s="275"/>
      <c r="D16" s="275"/>
      <c r="E16" s="275"/>
      <c r="F16" s="179"/>
      <c r="G16" s="185">
        <v>0</v>
      </c>
      <c r="H16" s="185">
        <v>0</v>
      </c>
      <c r="I16" s="185">
        <v>6438</v>
      </c>
      <c r="J16" s="185">
        <v>0</v>
      </c>
      <c r="K16" s="185">
        <v>0</v>
      </c>
      <c r="L16" s="185">
        <v>6438</v>
      </c>
      <c r="M16" s="14"/>
    </row>
    <row r="17" spans="1:13" ht="15" customHeight="1">
      <c r="A17" s="93"/>
      <c r="B17" s="279" t="s">
        <v>444</v>
      </c>
      <c r="C17" s="275"/>
      <c r="D17" s="275"/>
      <c r="E17" s="275"/>
      <c r="F17" s="179"/>
      <c r="G17" s="179">
        <f aca="true" t="shared" si="0" ref="G17:L17">SUM(G9:G16)</f>
        <v>168558371</v>
      </c>
      <c r="H17" s="179">
        <f t="shared" si="0"/>
        <v>17</v>
      </c>
      <c r="I17" s="179">
        <f t="shared" si="0"/>
        <v>184620</v>
      </c>
      <c r="J17" s="179">
        <f t="shared" si="0"/>
        <v>1121232</v>
      </c>
      <c r="K17" s="179">
        <f t="shared" si="0"/>
        <v>-9094</v>
      </c>
      <c r="L17" s="179">
        <f t="shared" si="0"/>
        <v>1296775</v>
      </c>
      <c r="M17" s="14"/>
    </row>
    <row r="18" spans="1:13" ht="15" customHeight="1">
      <c r="A18" s="93"/>
      <c r="B18" s="275" t="s">
        <v>232</v>
      </c>
      <c r="C18" s="275"/>
      <c r="D18" s="275"/>
      <c r="E18" s="275"/>
      <c r="F18" s="179">
        <v>272958</v>
      </c>
      <c r="G18" s="179">
        <v>0</v>
      </c>
      <c r="H18" s="179">
        <v>0</v>
      </c>
      <c r="I18" s="179">
        <v>0</v>
      </c>
      <c r="J18" s="179">
        <v>272958</v>
      </c>
      <c r="K18" s="179">
        <v>0</v>
      </c>
      <c r="L18" s="179">
        <v>272958</v>
      </c>
      <c r="M18" s="14"/>
    </row>
    <row r="19" spans="1:13" ht="15" customHeight="1">
      <c r="A19" s="93"/>
      <c r="B19" s="275" t="s">
        <v>317</v>
      </c>
      <c r="C19" s="275"/>
      <c r="D19" s="275"/>
      <c r="E19" s="275"/>
      <c r="F19" s="179">
        <v>-429</v>
      </c>
      <c r="G19" s="179">
        <v>0</v>
      </c>
      <c r="H19" s="179">
        <v>0</v>
      </c>
      <c r="I19" s="179">
        <v>0</v>
      </c>
      <c r="J19" s="179">
        <v>0</v>
      </c>
      <c r="K19" s="179">
        <v>-429</v>
      </c>
      <c r="L19" s="179">
        <v>-429</v>
      </c>
      <c r="M19" s="14"/>
    </row>
    <row r="20" spans="1:13" ht="15" customHeight="1">
      <c r="A20" s="93"/>
      <c r="B20" s="279" t="s">
        <v>445</v>
      </c>
      <c r="C20" s="275"/>
      <c r="D20" s="275"/>
      <c r="E20" s="275"/>
      <c r="F20" s="185">
        <v>-739</v>
      </c>
      <c r="G20" s="179">
        <v>0</v>
      </c>
      <c r="H20" s="179">
        <v>0</v>
      </c>
      <c r="I20" s="179">
        <v>0</v>
      </c>
      <c r="J20" s="179">
        <v>0</v>
      </c>
      <c r="K20" s="179">
        <v>-739</v>
      </c>
      <c r="L20" s="179">
        <v>-739</v>
      </c>
      <c r="M20" s="14"/>
    </row>
    <row r="21" spans="1:13" ht="15" customHeight="1" thickBot="1">
      <c r="A21" s="93"/>
      <c r="B21" s="275" t="s">
        <v>234</v>
      </c>
      <c r="C21" s="275"/>
      <c r="D21" s="275"/>
      <c r="E21" s="275"/>
      <c r="F21" s="200">
        <f>SUM(F18:F20)</f>
        <v>271790</v>
      </c>
      <c r="G21" s="179"/>
      <c r="H21" s="179"/>
      <c r="I21" s="179"/>
      <c r="J21" s="179"/>
      <c r="K21" s="179"/>
      <c r="L21" s="179"/>
      <c r="M21" s="14"/>
    </row>
    <row r="22" spans="1:13" ht="15" customHeight="1" thickTop="1">
      <c r="A22" s="93"/>
      <c r="B22" s="275" t="s">
        <v>318</v>
      </c>
      <c r="C22" s="275"/>
      <c r="D22" s="275"/>
      <c r="E22" s="275"/>
      <c r="F22" s="179"/>
      <c r="G22" s="179">
        <v>0</v>
      </c>
      <c r="H22" s="179">
        <v>0</v>
      </c>
      <c r="I22" s="179">
        <v>10725</v>
      </c>
      <c r="J22" s="179">
        <v>0</v>
      </c>
      <c r="K22" s="179">
        <v>0</v>
      </c>
      <c r="L22" s="179">
        <v>10725</v>
      </c>
      <c r="M22" s="14"/>
    </row>
    <row r="23" spans="1:13" ht="15" customHeight="1">
      <c r="A23" s="93"/>
      <c r="B23" s="279" t="s">
        <v>443</v>
      </c>
      <c r="C23" s="275"/>
      <c r="D23" s="275"/>
      <c r="E23" s="275"/>
      <c r="F23" s="179"/>
      <c r="G23" s="179">
        <v>2256273</v>
      </c>
      <c r="H23" s="179">
        <v>0</v>
      </c>
      <c r="I23" s="179">
        <v>24129</v>
      </c>
      <c r="J23" s="179">
        <v>0</v>
      </c>
      <c r="K23" s="179">
        <v>0</v>
      </c>
      <c r="L23" s="179">
        <v>24129</v>
      </c>
      <c r="M23" s="14"/>
    </row>
    <row r="24" spans="1:13" ht="15" customHeight="1">
      <c r="A24" s="93"/>
      <c r="B24" s="275" t="s">
        <v>319</v>
      </c>
      <c r="C24" s="275"/>
      <c r="D24" s="275"/>
      <c r="E24" s="275"/>
      <c r="F24" s="179"/>
      <c r="G24" s="179"/>
      <c r="H24" s="179"/>
      <c r="I24" s="179">
        <v>12847</v>
      </c>
      <c r="J24" s="179"/>
      <c r="K24" s="179"/>
      <c r="L24" s="179">
        <v>12847</v>
      </c>
      <c r="M24" s="14"/>
    </row>
    <row r="25" spans="1:13" ht="15" customHeight="1">
      <c r="A25" s="93"/>
      <c r="B25" s="279" t="s">
        <v>446</v>
      </c>
      <c r="C25" s="275"/>
      <c r="D25" s="275"/>
      <c r="E25" s="275"/>
      <c r="F25" s="179"/>
      <c r="G25" s="185">
        <v>-6401217</v>
      </c>
      <c r="H25" s="185">
        <v>0</v>
      </c>
      <c r="I25" s="185">
        <v>-204718</v>
      </c>
      <c r="J25" s="185">
        <v>0</v>
      </c>
      <c r="K25" s="185">
        <v>0</v>
      </c>
      <c r="L25" s="185">
        <v>-204718</v>
      </c>
      <c r="M25" s="14"/>
    </row>
    <row r="26" spans="1:13" ht="15" customHeight="1">
      <c r="A26" s="93"/>
      <c r="B26" s="279" t="s">
        <v>447</v>
      </c>
      <c r="C26" s="275"/>
      <c r="D26" s="275"/>
      <c r="E26" s="275"/>
      <c r="F26" s="179"/>
      <c r="G26" s="179">
        <f aca="true" t="shared" si="1" ref="G26:L26">SUM(G17:G25)</f>
        <v>164413427</v>
      </c>
      <c r="H26" s="179">
        <f t="shared" si="1"/>
        <v>17</v>
      </c>
      <c r="I26" s="179">
        <f t="shared" si="1"/>
        <v>27603</v>
      </c>
      <c r="J26" s="179">
        <f t="shared" si="1"/>
        <v>1394190</v>
      </c>
      <c r="K26" s="179">
        <f t="shared" si="1"/>
        <v>-10262</v>
      </c>
      <c r="L26" s="179">
        <f t="shared" si="1"/>
        <v>1411548</v>
      </c>
      <c r="M26" s="14"/>
    </row>
    <row r="27" spans="1:13" ht="15" customHeight="1">
      <c r="A27" s="93"/>
      <c r="B27" s="275" t="s">
        <v>232</v>
      </c>
      <c r="C27" s="275"/>
      <c r="D27" s="275"/>
      <c r="E27" s="275"/>
      <c r="F27" s="179">
        <v>185251</v>
      </c>
      <c r="G27" s="179">
        <v>0</v>
      </c>
      <c r="H27" s="179">
        <v>0</v>
      </c>
      <c r="I27" s="179">
        <v>0</v>
      </c>
      <c r="J27" s="179">
        <v>185251</v>
      </c>
      <c r="K27" s="179">
        <v>0</v>
      </c>
      <c r="L27" s="179">
        <v>185251</v>
      </c>
      <c r="M27" s="14"/>
    </row>
    <row r="28" spans="1:13" ht="15" customHeight="1">
      <c r="A28" s="93"/>
      <c r="B28" s="275" t="s">
        <v>317</v>
      </c>
      <c r="C28" s="275"/>
      <c r="D28" s="275"/>
      <c r="E28" s="275"/>
      <c r="F28" s="179">
        <v>-2285</v>
      </c>
      <c r="G28" s="179">
        <v>0</v>
      </c>
      <c r="H28" s="179">
        <v>0</v>
      </c>
      <c r="I28" s="179">
        <v>0</v>
      </c>
      <c r="J28" s="179">
        <v>0</v>
      </c>
      <c r="K28" s="179">
        <v>-2285</v>
      </c>
      <c r="L28" s="179">
        <v>-2285</v>
      </c>
      <c r="M28" s="14"/>
    </row>
    <row r="29" spans="1:13" ht="15" customHeight="1">
      <c r="A29" s="93"/>
      <c r="B29" s="279" t="s">
        <v>442</v>
      </c>
      <c r="C29" s="275"/>
      <c r="D29" s="275"/>
      <c r="E29" s="275"/>
      <c r="F29" s="185">
        <v>1035</v>
      </c>
      <c r="G29" s="179">
        <v>0</v>
      </c>
      <c r="H29" s="179">
        <v>0</v>
      </c>
      <c r="I29" s="179">
        <v>0</v>
      </c>
      <c r="J29" s="179">
        <v>0</v>
      </c>
      <c r="K29" s="179">
        <v>1035</v>
      </c>
      <c r="L29" s="179">
        <v>1035</v>
      </c>
      <c r="M29" s="14"/>
    </row>
    <row r="30" spans="1:13" ht="15" customHeight="1" thickBot="1">
      <c r="A30" s="93"/>
      <c r="B30" s="275" t="s">
        <v>234</v>
      </c>
      <c r="C30" s="275"/>
      <c r="D30" s="275"/>
      <c r="E30" s="275"/>
      <c r="F30" s="200">
        <f>SUM(F27:F29)</f>
        <v>184001</v>
      </c>
      <c r="G30" s="179"/>
      <c r="H30" s="179"/>
      <c r="I30" s="179"/>
      <c r="J30" s="179"/>
      <c r="K30" s="179"/>
      <c r="L30" s="179"/>
      <c r="M30" s="14"/>
    </row>
    <row r="31" spans="1:13" ht="15" customHeight="1" thickTop="1">
      <c r="A31" s="93"/>
      <c r="B31" s="275" t="s">
        <v>318</v>
      </c>
      <c r="C31" s="275"/>
      <c r="D31" s="275"/>
      <c r="E31" s="275"/>
      <c r="F31" s="205"/>
      <c r="G31" s="179">
        <v>0</v>
      </c>
      <c r="H31" s="179">
        <v>0</v>
      </c>
      <c r="I31" s="179">
        <v>3068</v>
      </c>
      <c r="J31" s="179">
        <v>0</v>
      </c>
      <c r="K31" s="179">
        <v>0</v>
      </c>
      <c r="L31" s="179">
        <v>3068</v>
      </c>
      <c r="M31" s="14"/>
    </row>
    <row r="32" spans="1:13" ht="15" customHeight="1">
      <c r="A32" s="93"/>
      <c r="B32" s="279" t="s">
        <v>443</v>
      </c>
      <c r="C32" s="275"/>
      <c r="D32" s="275"/>
      <c r="E32" s="275"/>
      <c r="F32" s="179"/>
      <c r="G32" s="179">
        <v>993923</v>
      </c>
      <c r="H32" s="179">
        <v>0</v>
      </c>
      <c r="I32" s="179">
        <v>4134</v>
      </c>
      <c r="J32" s="179">
        <v>0</v>
      </c>
      <c r="K32" s="179">
        <v>0</v>
      </c>
      <c r="L32" s="179">
        <v>4134</v>
      </c>
      <c r="M32" s="14"/>
    </row>
    <row r="33" spans="1:13" ht="15" customHeight="1">
      <c r="A33" s="93"/>
      <c r="B33" s="275" t="s">
        <v>319</v>
      </c>
      <c r="C33" s="275"/>
      <c r="D33" s="275"/>
      <c r="E33" s="275"/>
      <c r="F33" s="179"/>
      <c r="G33" s="179"/>
      <c r="H33" s="179"/>
      <c r="I33" s="179">
        <v>8995</v>
      </c>
      <c r="J33" s="179"/>
      <c r="K33" s="179"/>
      <c r="L33" s="179">
        <v>8995</v>
      </c>
      <c r="M33" s="14"/>
    </row>
    <row r="34" spans="1:13" ht="15" customHeight="1">
      <c r="A34" s="93"/>
      <c r="B34" s="279" t="s">
        <v>326</v>
      </c>
      <c r="C34" s="275"/>
      <c r="D34" s="275"/>
      <c r="E34" s="275"/>
      <c r="F34" s="179"/>
      <c r="G34" s="185">
        <v>-20774343</v>
      </c>
      <c r="H34" s="185">
        <v>-2</v>
      </c>
      <c r="I34" s="185">
        <v>-43800</v>
      </c>
      <c r="J34" s="185">
        <v>-501676</v>
      </c>
      <c r="K34" s="185">
        <v>0</v>
      </c>
      <c r="L34" s="185">
        <v>-545478</v>
      </c>
      <c r="M34" s="14"/>
    </row>
    <row r="35" spans="1:13" ht="15" customHeight="1" thickBot="1">
      <c r="A35" s="93"/>
      <c r="B35" s="279" t="s">
        <v>448</v>
      </c>
      <c r="C35" s="275"/>
      <c r="D35" s="275"/>
      <c r="E35" s="275"/>
      <c r="F35" s="179"/>
      <c r="G35" s="206">
        <f aca="true" t="shared" si="2" ref="G35:L35">SUM(G26:G34)</f>
        <v>144633007</v>
      </c>
      <c r="H35" s="200">
        <f t="shared" si="2"/>
        <v>15</v>
      </c>
      <c r="I35" s="200">
        <f t="shared" si="2"/>
        <v>0</v>
      </c>
      <c r="J35" s="200">
        <f t="shared" si="2"/>
        <v>1077765</v>
      </c>
      <c r="K35" s="200">
        <f t="shared" si="2"/>
        <v>-11512</v>
      </c>
      <c r="L35" s="200">
        <f t="shared" si="2"/>
        <v>1066268</v>
      </c>
      <c r="M35" s="14"/>
    </row>
    <row r="36" spans="1:13" ht="15" customHeight="1" thickTop="1">
      <c r="A36" s="93"/>
      <c r="B36" s="178"/>
      <c r="C36" s="178"/>
      <c r="D36" s="178"/>
      <c r="E36" s="178"/>
      <c r="F36" s="179"/>
      <c r="G36" s="179"/>
      <c r="H36" s="179"/>
      <c r="I36" s="179"/>
      <c r="J36" s="179"/>
      <c r="K36" s="179"/>
      <c r="L36" s="179"/>
      <c r="M36" s="14"/>
    </row>
    <row r="37" spans="2:12" ht="12.75">
      <c r="B37" s="90"/>
      <c r="C37" s="90"/>
      <c r="D37" s="90"/>
      <c r="E37" s="90"/>
      <c r="F37" s="90"/>
      <c r="G37" s="90"/>
      <c r="H37" s="90"/>
      <c r="I37" s="90"/>
      <c r="J37" s="90"/>
      <c r="K37" s="90"/>
      <c r="L37" s="90"/>
    </row>
    <row r="38" spans="2:12" ht="12.75">
      <c r="B38" s="90"/>
      <c r="C38" s="90"/>
      <c r="D38" s="90"/>
      <c r="E38" s="90"/>
      <c r="F38" s="90"/>
      <c r="G38" s="90"/>
      <c r="H38" s="90"/>
      <c r="I38" s="90"/>
      <c r="J38" s="90"/>
      <c r="K38" s="90"/>
      <c r="L38" s="90"/>
    </row>
    <row r="39" spans="2:12" ht="12.75">
      <c r="B39" s="90"/>
      <c r="C39" s="90"/>
      <c r="D39" s="90"/>
      <c r="E39" s="90"/>
      <c r="F39" s="90"/>
      <c r="G39" s="90"/>
      <c r="H39" s="90"/>
      <c r="I39" s="90"/>
      <c r="J39" s="90"/>
      <c r="K39" s="90"/>
      <c r="L39" s="90"/>
    </row>
    <row r="40" spans="2:12" ht="12.75">
      <c r="B40" s="90"/>
      <c r="C40" s="90"/>
      <c r="D40" s="90"/>
      <c r="E40" s="90"/>
      <c r="F40" s="90"/>
      <c r="G40" s="90"/>
      <c r="H40" s="90"/>
      <c r="I40" s="90"/>
      <c r="J40" s="90"/>
      <c r="K40" s="90"/>
      <c r="L40" s="90"/>
    </row>
    <row r="41" spans="2:12" ht="12.75">
      <c r="B41" s="90"/>
      <c r="C41" s="90"/>
      <c r="D41" s="90"/>
      <c r="E41" s="90"/>
      <c r="F41" s="90"/>
      <c r="G41" s="90"/>
      <c r="H41" s="90"/>
      <c r="I41" s="90"/>
      <c r="J41" s="90"/>
      <c r="K41" s="90"/>
      <c r="L41" s="90"/>
    </row>
    <row r="42" spans="2:12" ht="12.75">
      <c r="B42" s="90"/>
      <c r="C42" s="90"/>
      <c r="D42" s="90"/>
      <c r="E42" s="90"/>
      <c r="F42" s="90"/>
      <c r="G42" s="90"/>
      <c r="H42" s="90"/>
      <c r="I42" s="90"/>
      <c r="J42" s="90"/>
      <c r="K42" s="90"/>
      <c r="L42" s="90"/>
    </row>
    <row r="43" spans="2:12" ht="12.75">
      <c r="B43" s="90"/>
      <c r="C43" s="90"/>
      <c r="D43" s="90"/>
      <c r="E43" s="90"/>
      <c r="F43" s="90"/>
      <c r="G43" s="90"/>
      <c r="H43" s="90"/>
      <c r="I43" s="90"/>
      <c r="J43" s="90"/>
      <c r="K43" s="90"/>
      <c r="L43" s="90"/>
    </row>
    <row r="44" spans="2:12" ht="12.75">
      <c r="B44" s="90"/>
      <c r="C44" s="90"/>
      <c r="D44" s="90"/>
      <c r="E44" s="90"/>
      <c r="F44" s="90"/>
      <c r="G44" s="90"/>
      <c r="H44" s="90"/>
      <c r="I44" s="90"/>
      <c r="J44" s="90"/>
      <c r="K44" s="90"/>
      <c r="L44" s="90"/>
    </row>
    <row r="45" spans="2:12" ht="12.75">
      <c r="B45" s="90"/>
      <c r="C45" s="90"/>
      <c r="D45" s="90"/>
      <c r="E45" s="90"/>
      <c r="F45" s="90"/>
      <c r="G45" s="90"/>
      <c r="H45" s="90"/>
      <c r="I45" s="90"/>
      <c r="J45" s="90"/>
      <c r="K45" s="90"/>
      <c r="L45" s="90"/>
    </row>
    <row r="46" spans="2:12" ht="12.75">
      <c r="B46" s="90"/>
      <c r="C46" s="90"/>
      <c r="D46" s="90"/>
      <c r="E46" s="90"/>
      <c r="F46" s="90"/>
      <c r="G46" s="90"/>
      <c r="H46" s="90"/>
      <c r="I46" s="90"/>
      <c r="J46" s="90"/>
      <c r="K46" s="90"/>
      <c r="L46" s="90"/>
    </row>
    <row r="47" spans="2:12" ht="12.75">
      <c r="B47" s="90"/>
      <c r="C47" s="90"/>
      <c r="D47" s="90"/>
      <c r="E47" s="90"/>
      <c r="F47" s="90"/>
      <c r="G47" s="90"/>
      <c r="H47" s="90"/>
      <c r="I47" s="90"/>
      <c r="J47" s="90"/>
      <c r="K47" s="90"/>
      <c r="L47" s="90"/>
    </row>
    <row r="48" spans="2:12" ht="12.75">
      <c r="B48" s="90"/>
      <c r="C48" s="90"/>
      <c r="D48" s="90"/>
      <c r="E48" s="90"/>
      <c r="F48" s="90"/>
      <c r="G48" s="90"/>
      <c r="H48" s="90"/>
      <c r="I48" s="90"/>
      <c r="J48" s="90"/>
      <c r="K48" s="90"/>
      <c r="L48" s="90"/>
    </row>
    <row r="49" spans="2:12" ht="12.75">
      <c r="B49" s="90"/>
      <c r="C49" s="90"/>
      <c r="D49" s="90"/>
      <c r="E49" s="90"/>
      <c r="F49" s="90"/>
      <c r="G49" s="90"/>
      <c r="H49" s="90"/>
      <c r="I49" s="90"/>
      <c r="J49" s="90"/>
      <c r="K49" s="90"/>
      <c r="L49" s="90"/>
    </row>
    <row r="50" spans="2:12" ht="12.75">
      <c r="B50" s="90"/>
      <c r="C50" s="90"/>
      <c r="D50" s="90"/>
      <c r="E50" s="90"/>
      <c r="F50" s="90"/>
      <c r="G50" s="90"/>
      <c r="H50" s="90"/>
      <c r="I50" s="90"/>
      <c r="J50" s="90"/>
      <c r="K50" s="90"/>
      <c r="L50" s="90"/>
    </row>
    <row r="51" spans="2:12" ht="12.75">
      <c r="B51" s="90"/>
      <c r="C51" s="90"/>
      <c r="D51" s="90"/>
      <c r="E51" s="90"/>
      <c r="F51" s="90"/>
      <c r="G51" s="90"/>
      <c r="H51" s="90"/>
      <c r="I51" s="90"/>
      <c r="J51" s="90"/>
      <c r="K51" s="90"/>
      <c r="L51" s="90"/>
    </row>
    <row r="52" spans="2:12" ht="12.75">
      <c r="B52" s="90"/>
      <c r="C52" s="90"/>
      <c r="D52" s="90"/>
      <c r="E52" s="90"/>
      <c r="F52" s="90"/>
      <c r="G52" s="90"/>
      <c r="H52" s="90"/>
      <c r="I52" s="90"/>
      <c r="J52" s="90"/>
      <c r="K52" s="90"/>
      <c r="L52" s="90"/>
    </row>
    <row r="53" spans="2:12" ht="12.75">
      <c r="B53" s="90"/>
      <c r="C53" s="90"/>
      <c r="D53" s="90"/>
      <c r="E53" s="90"/>
      <c r="F53" s="90"/>
      <c r="G53" s="90"/>
      <c r="H53" s="90"/>
      <c r="I53" s="90"/>
      <c r="J53" s="90"/>
      <c r="K53" s="90"/>
      <c r="L53" s="90"/>
    </row>
    <row r="54" spans="2:12" ht="12.75">
      <c r="B54" s="90"/>
      <c r="C54" s="90"/>
      <c r="D54" s="90"/>
      <c r="E54" s="90"/>
      <c r="F54" s="90"/>
      <c r="G54" s="90"/>
      <c r="H54" s="90"/>
      <c r="I54" s="90"/>
      <c r="J54" s="90"/>
      <c r="K54" s="90"/>
      <c r="L54" s="90"/>
    </row>
    <row r="55" spans="2:12" ht="12.75">
      <c r="B55" s="90"/>
      <c r="C55" s="90"/>
      <c r="D55" s="90"/>
      <c r="E55" s="90"/>
      <c r="F55" s="90"/>
      <c r="G55" s="90"/>
      <c r="H55" s="90"/>
      <c r="I55" s="90"/>
      <c r="J55" s="90"/>
      <c r="K55" s="90"/>
      <c r="L55" s="90"/>
    </row>
    <row r="56" spans="2:12" ht="12.75">
      <c r="B56" s="90"/>
      <c r="C56" s="90"/>
      <c r="D56" s="90"/>
      <c r="E56" s="90"/>
      <c r="F56" s="90"/>
      <c r="G56" s="90"/>
      <c r="H56" s="90"/>
      <c r="I56" s="90"/>
      <c r="J56" s="90"/>
      <c r="K56" s="90"/>
      <c r="L56" s="90"/>
    </row>
    <row r="57" spans="2:12" ht="12.75">
      <c r="B57" s="90"/>
      <c r="C57" s="90"/>
      <c r="D57" s="90"/>
      <c r="E57" s="90"/>
      <c r="F57" s="90"/>
      <c r="G57" s="90"/>
      <c r="H57" s="90"/>
      <c r="I57" s="90"/>
      <c r="J57" s="90"/>
      <c r="K57" s="90"/>
      <c r="L57" s="90"/>
    </row>
    <row r="58" spans="2:12" ht="12.75">
      <c r="B58" s="90"/>
      <c r="C58" s="90"/>
      <c r="D58" s="90"/>
      <c r="E58" s="90"/>
      <c r="F58" s="90"/>
      <c r="G58" s="90"/>
      <c r="H58" s="90"/>
      <c r="I58" s="90"/>
      <c r="J58" s="90"/>
      <c r="K58" s="90"/>
      <c r="L58" s="90"/>
    </row>
    <row r="59" spans="2:12" ht="12.75">
      <c r="B59" s="90"/>
      <c r="C59" s="90"/>
      <c r="D59" s="90"/>
      <c r="E59" s="90"/>
      <c r="F59" s="90"/>
      <c r="G59" s="90"/>
      <c r="H59" s="90"/>
      <c r="I59" s="90"/>
      <c r="J59" s="90"/>
      <c r="K59" s="90"/>
      <c r="L59" s="90"/>
    </row>
    <row r="60" spans="2:12" ht="12.75">
      <c r="B60" s="90"/>
      <c r="C60" s="90"/>
      <c r="D60" s="90"/>
      <c r="E60" s="90"/>
      <c r="F60" s="90"/>
      <c r="G60" s="90"/>
      <c r="H60" s="90"/>
      <c r="I60" s="90"/>
      <c r="J60" s="90"/>
      <c r="K60" s="90"/>
      <c r="L60" s="90"/>
    </row>
    <row r="61" spans="2:12" ht="12.75">
      <c r="B61" s="90"/>
      <c r="C61" s="90"/>
      <c r="D61" s="90"/>
      <c r="E61" s="90"/>
      <c r="F61" s="90"/>
      <c r="G61" s="90"/>
      <c r="H61" s="90"/>
      <c r="I61" s="90"/>
      <c r="J61" s="90"/>
      <c r="K61" s="90"/>
      <c r="L61" s="90"/>
    </row>
    <row r="62" spans="2:12" ht="12.75">
      <c r="B62" s="90"/>
      <c r="C62" s="90"/>
      <c r="D62" s="90"/>
      <c r="E62" s="90"/>
      <c r="F62" s="90"/>
      <c r="G62" s="90"/>
      <c r="H62" s="90"/>
      <c r="I62" s="90"/>
      <c r="J62" s="90"/>
      <c r="K62" s="90"/>
      <c r="L62" s="90"/>
    </row>
    <row r="63" spans="2:12" ht="12.75">
      <c r="B63" s="90"/>
      <c r="C63" s="90"/>
      <c r="D63" s="90"/>
      <c r="E63" s="90"/>
      <c r="F63" s="90"/>
      <c r="G63" s="90"/>
      <c r="H63" s="90"/>
      <c r="I63" s="90"/>
      <c r="J63" s="90"/>
      <c r="K63" s="90"/>
      <c r="L63" s="90"/>
    </row>
    <row r="64" spans="2:12" ht="12.75">
      <c r="B64" s="90"/>
      <c r="C64" s="90"/>
      <c r="D64" s="90"/>
      <c r="E64" s="90"/>
      <c r="F64" s="90"/>
      <c r="G64" s="90"/>
      <c r="H64" s="90"/>
      <c r="I64" s="90"/>
      <c r="J64" s="90"/>
      <c r="K64" s="90"/>
      <c r="L64" s="90"/>
    </row>
    <row r="65" spans="2:12" ht="12.75">
      <c r="B65" s="90"/>
      <c r="C65" s="90"/>
      <c r="D65" s="90"/>
      <c r="E65" s="90"/>
      <c r="F65" s="90"/>
      <c r="G65" s="90"/>
      <c r="H65" s="90"/>
      <c r="I65" s="90"/>
      <c r="J65" s="90"/>
      <c r="K65" s="90"/>
      <c r="L65" s="90"/>
    </row>
    <row r="66" spans="2:12" ht="12.75">
      <c r="B66" s="90"/>
      <c r="C66" s="90"/>
      <c r="D66" s="90"/>
      <c r="E66" s="90"/>
      <c r="F66" s="90"/>
      <c r="G66" s="90"/>
      <c r="H66" s="90"/>
      <c r="I66" s="90"/>
      <c r="J66" s="90"/>
      <c r="K66" s="90"/>
      <c r="L66" s="90"/>
    </row>
    <row r="67" spans="2:12" ht="12.75">
      <c r="B67" s="90"/>
      <c r="C67" s="90"/>
      <c r="D67" s="90"/>
      <c r="E67" s="90"/>
      <c r="F67" s="90"/>
      <c r="G67" s="90"/>
      <c r="H67" s="90"/>
      <c r="I67" s="90"/>
      <c r="J67" s="90"/>
      <c r="K67" s="90"/>
      <c r="L67" s="90"/>
    </row>
    <row r="68" spans="2:12" ht="12.75">
      <c r="B68" s="90"/>
      <c r="C68" s="90"/>
      <c r="D68" s="90"/>
      <c r="E68" s="90"/>
      <c r="F68" s="90"/>
      <c r="G68" s="90"/>
      <c r="H68" s="90"/>
      <c r="I68" s="90"/>
      <c r="J68" s="90"/>
      <c r="K68" s="90"/>
      <c r="L68" s="90"/>
    </row>
    <row r="69" spans="2:12" ht="12.75">
      <c r="B69" s="90"/>
      <c r="C69" s="90"/>
      <c r="D69" s="90"/>
      <c r="E69" s="90"/>
      <c r="F69" s="90"/>
      <c r="G69" s="90"/>
      <c r="H69" s="90"/>
      <c r="I69" s="90"/>
      <c r="J69" s="90"/>
      <c r="K69" s="90"/>
      <c r="L69" s="90"/>
    </row>
    <row r="70" spans="2:12" ht="12.75">
      <c r="B70" s="90"/>
      <c r="C70" s="90"/>
      <c r="D70" s="90"/>
      <c r="E70" s="90"/>
      <c r="F70" s="90"/>
      <c r="G70" s="90"/>
      <c r="H70" s="90"/>
      <c r="I70" s="90"/>
      <c r="J70" s="90"/>
      <c r="K70" s="90"/>
      <c r="L70" s="90"/>
    </row>
    <row r="71" spans="2:12" ht="12.75">
      <c r="B71" s="90"/>
      <c r="C71" s="90"/>
      <c r="D71" s="90"/>
      <c r="E71" s="90"/>
      <c r="F71" s="90"/>
      <c r="G71" s="90"/>
      <c r="H71" s="90"/>
      <c r="I71" s="90"/>
      <c r="J71" s="90"/>
      <c r="K71" s="90"/>
      <c r="L71" s="90"/>
    </row>
    <row r="72" spans="2:12" ht="12.75">
      <c r="B72" s="90"/>
      <c r="C72" s="90"/>
      <c r="D72" s="90"/>
      <c r="E72" s="90"/>
      <c r="F72" s="90"/>
      <c r="G72" s="90"/>
      <c r="H72" s="90"/>
      <c r="I72" s="90"/>
      <c r="J72" s="90"/>
      <c r="K72" s="90"/>
      <c r="L72" s="90"/>
    </row>
    <row r="73" spans="2:12" ht="12.75">
      <c r="B73" s="90"/>
      <c r="C73" s="90"/>
      <c r="D73" s="90"/>
      <c r="E73" s="90"/>
      <c r="F73" s="90"/>
      <c r="G73" s="90"/>
      <c r="H73" s="90"/>
      <c r="I73" s="90"/>
      <c r="J73" s="90"/>
      <c r="K73" s="90"/>
      <c r="L73" s="90"/>
    </row>
    <row r="74" spans="2:12" ht="12.75">
      <c r="B74" s="90"/>
      <c r="C74" s="90"/>
      <c r="D74" s="90"/>
      <c r="E74" s="90"/>
      <c r="F74" s="90"/>
      <c r="G74" s="90"/>
      <c r="H74" s="90"/>
      <c r="I74" s="90"/>
      <c r="J74" s="90"/>
      <c r="K74" s="90"/>
      <c r="L74" s="90"/>
    </row>
    <row r="75" spans="2:12" ht="12.75">
      <c r="B75" s="90"/>
      <c r="C75" s="90"/>
      <c r="D75" s="90"/>
      <c r="E75" s="90"/>
      <c r="F75" s="90"/>
      <c r="G75" s="90"/>
      <c r="H75" s="90"/>
      <c r="I75" s="90"/>
      <c r="J75" s="90"/>
      <c r="K75" s="90"/>
      <c r="L75" s="90"/>
    </row>
    <row r="76" spans="2:12" ht="12.75">
      <c r="B76" s="90"/>
      <c r="C76" s="90"/>
      <c r="D76" s="90"/>
      <c r="E76" s="90"/>
      <c r="F76" s="90"/>
      <c r="G76" s="90"/>
      <c r="H76" s="90"/>
      <c r="I76" s="90"/>
      <c r="J76" s="90"/>
      <c r="K76" s="90"/>
      <c r="L76" s="90"/>
    </row>
    <row r="77" spans="2:12" ht="12.75">
      <c r="B77" s="90"/>
      <c r="C77" s="90"/>
      <c r="D77" s="90"/>
      <c r="E77" s="90"/>
      <c r="F77" s="90"/>
      <c r="G77" s="90"/>
      <c r="H77" s="90"/>
      <c r="I77" s="90"/>
      <c r="J77" s="90"/>
      <c r="K77" s="90"/>
      <c r="L77" s="90"/>
    </row>
    <row r="78" spans="2:12" ht="12.75">
      <c r="B78" s="90"/>
      <c r="C78" s="90"/>
      <c r="D78" s="90"/>
      <c r="E78" s="90"/>
      <c r="F78" s="90"/>
      <c r="G78" s="90"/>
      <c r="H78" s="90"/>
      <c r="I78" s="90"/>
      <c r="J78" s="90"/>
      <c r="K78" s="90"/>
      <c r="L78" s="90"/>
    </row>
    <row r="79" spans="2:12" ht="12.75">
      <c r="B79" s="90"/>
      <c r="C79" s="90"/>
      <c r="D79" s="90"/>
      <c r="E79" s="90"/>
      <c r="F79" s="90"/>
      <c r="G79" s="90"/>
      <c r="H79" s="90"/>
      <c r="I79" s="90"/>
      <c r="J79" s="90"/>
      <c r="K79" s="90"/>
      <c r="L79" s="90"/>
    </row>
    <row r="80" spans="2:12" ht="12.75">
      <c r="B80" s="90"/>
      <c r="C80" s="90"/>
      <c r="D80" s="90"/>
      <c r="E80" s="90"/>
      <c r="F80" s="90"/>
      <c r="G80" s="90"/>
      <c r="H80" s="90"/>
      <c r="I80" s="90"/>
      <c r="J80" s="90"/>
      <c r="K80" s="90"/>
      <c r="L80" s="90"/>
    </row>
    <row r="81" spans="2:12" ht="12.75">
      <c r="B81" s="90"/>
      <c r="C81" s="90"/>
      <c r="D81" s="90"/>
      <c r="E81" s="90"/>
      <c r="F81" s="90"/>
      <c r="G81" s="90"/>
      <c r="H81" s="90"/>
      <c r="I81" s="90"/>
      <c r="J81" s="90"/>
      <c r="K81" s="90"/>
      <c r="L81" s="90"/>
    </row>
    <row r="82" spans="2:12" ht="12.75">
      <c r="B82" s="90"/>
      <c r="C82" s="90"/>
      <c r="D82" s="90"/>
      <c r="E82" s="90"/>
      <c r="F82" s="90"/>
      <c r="G82" s="90"/>
      <c r="H82" s="90"/>
      <c r="I82" s="90"/>
      <c r="J82" s="90"/>
      <c r="K82" s="90"/>
      <c r="L82" s="90"/>
    </row>
    <row r="83" spans="2:12" ht="12.75">
      <c r="B83" s="90"/>
      <c r="C83" s="90"/>
      <c r="D83" s="90"/>
      <c r="E83" s="90"/>
      <c r="F83" s="90"/>
      <c r="G83" s="90"/>
      <c r="H83" s="90"/>
      <c r="I83" s="90"/>
      <c r="J83" s="90"/>
      <c r="K83" s="90"/>
      <c r="L83" s="90"/>
    </row>
    <row r="84" spans="2:12" ht="12.75">
      <c r="B84" s="90"/>
      <c r="C84" s="90"/>
      <c r="D84" s="90"/>
      <c r="E84" s="90"/>
      <c r="F84" s="90"/>
      <c r="G84" s="90"/>
      <c r="H84" s="90"/>
      <c r="I84" s="90"/>
      <c r="J84" s="90"/>
      <c r="K84" s="90"/>
      <c r="L84" s="90"/>
    </row>
    <row r="85" spans="2:12" ht="12.75">
      <c r="B85" s="90"/>
      <c r="C85" s="90"/>
      <c r="D85" s="90"/>
      <c r="E85" s="90"/>
      <c r="F85" s="90"/>
      <c r="G85" s="90"/>
      <c r="H85" s="90"/>
      <c r="I85" s="90"/>
      <c r="J85" s="90"/>
      <c r="K85" s="90"/>
      <c r="L85" s="90"/>
    </row>
    <row r="86" spans="2:12" ht="12.75">
      <c r="B86" s="90"/>
      <c r="C86" s="90"/>
      <c r="D86" s="90"/>
      <c r="E86" s="90"/>
      <c r="F86" s="90"/>
      <c r="G86" s="90"/>
      <c r="H86" s="90"/>
      <c r="I86" s="90"/>
      <c r="J86" s="90"/>
      <c r="K86" s="90"/>
      <c r="L86" s="90"/>
    </row>
    <row r="87" spans="2:12" ht="12.75">
      <c r="B87" s="90"/>
      <c r="C87" s="90"/>
      <c r="D87" s="90"/>
      <c r="E87" s="90"/>
      <c r="F87" s="90"/>
      <c r="G87" s="90"/>
      <c r="H87" s="90"/>
      <c r="I87" s="90"/>
      <c r="J87" s="90"/>
      <c r="K87" s="90"/>
      <c r="L87" s="90"/>
    </row>
    <row r="88" spans="2:12" ht="12.75">
      <c r="B88" s="90"/>
      <c r="C88" s="90"/>
      <c r="D88" s="90"/>
      <c r="E88" s="90"/>
      <c r="F88" s="90"/>
      <c r="G88" s="90"/>
      <c r="H88" s="90"/>
      <c r="I88" s="90"/>
      <c r="J88" s="90"/>
      <c r="K88" s="90"/>
      <c r="L88" s="90"/>
    </row>
    <row r="89" spans="2:12" ht="12.75">
      <c r="B89" s="90"/>
      <c r="C89" s="90"/>
      <c r="D89" s="90"/>
      <c r="E89" s="90"/>
      <c r="F89" s="90"/>
      <c r="G89" s="90"/>
      <c r="H89" s="90"/>
      <c r="I89" s="90"/>
      <c r="J89" s="90"/>
      <c r="K89" s="90"/>
      <c r="L89" s="90"/>
    </row>
    <row r="90" spans="2:12" ht="12.75">
      <c r="B90" s="90"/>
      <c r="C90" s="90"/>
      <c r="D90" s="90"/>
      <c r="E90" s="90"/>
      <c r="F90" s="90"/>
      <c r="G90" s="90"/>
      <c r="H90" s="90"/>
      <c r="I90" s="90"/>
      <c r="J90" s="90"/>
      <c r="K90" s="90"/>
      <c r="L90" s="90"/>
    </row>
    <row r="91" spans="2:12" ht="12.75">
      <c r="B91" s="90"/>
      <c r="C91" s="90"/>
      <c r="D91" s="90"/>
      <c r="E91" s="90"/>
      <c r="F91" s="90"/>
      <c r="G91" s="90"/>
      <c r="H91" s="90"/>
      <c r="I91" s="90"/>
      <c r="J91" s="90"/>
      <c r="K91" s="90"/>
      <c r="L91" s="90"/>
    </row>
    <row r="92" spans="2:12" ht="12.75">
      <c r="B92" s="90"/>
      <c r="C92" s="90"/>
      <c r="D92" s="90"/>
      <c r="E92" s="90"/>
      <c r="F92" s="90"/>
      <c r="G92" s="90"/>
      <c r="H92" s="90"/>
      <c r="I92" s="90"/>
      <c r="J92" s="90"/>
      <c r="K92" s="90"/>
      <c r="L92" s="90"/>
    </row>
    <row r="93" spans="2:12" ht="12.75">
      <c r="B93" s="90"/>
      <c r="C93" s="90"/>
      <c r="D93" s="90"/>
      <c r="E93" s="90"/>
      <c r="F93" s="90"/>
      <c r="G93" s="90"/>
      <c r="H93" s="90"/>
      <c r="I93" s="90"/>
      <c r="J93" s="90"/>
      <c r="K93" s="90"/>
      <c r="L93" s="90"/>
    </row>
    <row r="94" spans="2:12" ht="12.75">
      <c r="B94" s="90"/>
      <c r="C94" s="90"/>
      <c r="D94" s="90"/>
      <c r="E94" s="90"/>
      <c r="F94" s="90"/>
      <c r="G94" s="90"/>
      <c r="H94" s="90"/>
      <c r="I94" s="90"/>
      <c r="J94" s="90"/>
      <c r="K94" s="90"/>
      <c r="L94" s="90"/>
    </row>
    <row r="95" spans="2:12" ht="12.75">
      <c r="B95" s="90"/>
      <c r="C95" s="90"/>
      <c r="D95" s="90"/>
      <c r="E95" s="90"/>
      <c r="F95" s="90"/>
      <c r="G95" s="90"/>
      <c r="H95" s="90"/>
      <c r="I95" s="90"/>
      <c r="J95" s="90"/>
      <c r="K95" s="90"/>
      <c r="L95" s="90"/>
    </row>
    <row r="96" spans="2:12" ht="12.75">
      <c r="B96" s="90"/>
      <c r="C96" s="90"/>
      <c r="D96" s="90"/>
      <c r="E96" s="90"/>
      <c r="F96" s="90"/>
      <c r="G96" s="90"/>
      <c r="H96" s="90"/>
      <c r="I96" s="90"/>
      <c r="J96" s="90"/>
      <c r="K96" s="90"/>
      <c r="L96" s="90"/>
    </row>
    <row r="97" spans="2:12" ht="12.75">
      <c r="B97" s="90"/>
      <c r="C97" s="90"/>
      <c r="D97" s="90"/>
      <c r="E97" s="90"/>
      <c r="F97" s="90"/>
      <c r="G97" s="90"/>
      <c r="H97" s="90"/>
      <c r="I97" s="90"/>
      <c r="J97" s="90"/>
      <c r="K97" s="90"/>
      <c r="L97" s="90"/>
    </row>
    <row r="98" spans="2:12" ht="12.75">
      <c r="B98" s="90"/>
      <c r="C98" s="90"/>
      <c r="D98" s="90"/>
      <c r="E98" s="90"/>
      <c r="F98" s="90"/>
      <c r="G98" s="90"/>
      <c r="H98" s="90"/>
      <c r="I98" s="90"/>
      <c r="J98" s="90"/>
      <c r="K98" s="90"/>
      <c r="L98" s="90"/>
    </row>
    <row r="99" spans="2:12" ht="12.75">
      <c r="B99" s="90"/>
      <c r="C99" s="90"/>
      <c r="D99" s="90"/>
      <c r="E99" s="90"/>
      <c r="F99" s="90"/>
      <c r="G99" s="90"/>
      <c r="H99" s="90"/>
      <c r="I99" s="90"/>
      <c r="J99" s="90"/>
      <c r="K99" s="90"/>
      <c r="L99" s="90"/>
    </row>
    <row r="100" spans="2:12" ht="12.75">
      <c r="B100" s="90"/>
      <c r="C100" s="90"/>
      <c r="D100" s="90"/>
      <c r="E100" s="90"/>
      <c r="F100" s="90"/>
      <c r="G100" s="90"/>
      <c r="H100" s="90"/>
      <c r="I100" s="90"/>
      <c r="J100" s="90"/>
      <c r="K100" s="90"/>
      <c r="L100" s="90"/>
    </row>
    <row r="101" spans="2:12" ht="12.75">
      <c r="B101" s="90"/>
      <c r="C101" s="90"/>
      <c r="D101" s="90"/>
      <c r="E101" s="90"/>
      <c r="F101" s="90"/>
      <c r="G101" s="90"/>
      <c r="H101" s="90"/>
      <c r="I101" s="90"/>
      <c r="J101" s="90"/>
      <c r="K101" s="90"/>
      <c r="L101" s="90"/>
    </row>
    <row r="102" spans="2:12" ht="12.75">
      <c r="B102" s="90"/>
      <c r="C102" s="90"/>
      <c r="D102" s="90"/>
      <c r="E102" s="90"/>
      <c r="F102" s="90"/>
      <c r="G102" s="90"/>
      <c r="H102" s="90"/>
      <c r="I102" s="90"/>
      <c r="J102" s="90"/>
      <c r="K102" s="90"/>
      <c r="L102" s="90"/>
    </row>
    <row r="103" spans="2:12" ht="12.75">
      <c r="B103" s="90"/>
      <c r="C103" s="90"/>
      <c r="D103" s="90"/>
      <c r="E103" s="90"/>
      <c r="F103" s="90"/>
      <c r="G103" s="90"/>
      <c r="H103" s="90"/>
      <c r="I103" s="90"/>
      <c r="J103" s="90"/>
      <c r="K103" s="90"/>
      <c r="L103" s="90"/>
    </row>
    <row r="104" spans="2:12" ht="12.75">
      <c r="B104" s="90"/>
      <c r="C104" s="90"/>
      <c r="D104" s="90"/>
      <c r="E104" s="90"/>
      <c r="F104" s="90"/>
      <c r="G104" s="90"/>
      <c r="H104" s="90"/>
      <c r="I104" s="90"/>
      <c r="J104" s="90"/>
      <c r="K104" s="90"/>
      <c r="L104" s="90"/>
    </row>
    <row r="105" spans="2:12" ht="12.75">
      <c r="B105" s="90"/>
      <c r="C105" s="90"/>
      <c r="D105" s="90"/>
      <c r="E105" s="90"/>
      <c r="F105" s="90"/>
      <c r="G105" s="90"/>
      <c r="H105" s="90"/>
      <c r="I105" s="90"/>
      <c r="J105" s="90"/>
      <c r="K105" s="90"/>
      <c r="L105" s="90"/>
    </row>
    <row r="106" spans="2:12" ht="12.75">
      <c r="B106" s="90"/>
      <c r="C106" s="90"/>
      <c r="D106" s="90"/>
      <c r="E106" s="90"/>
      <c r="F106" s="90"/>
      <c r="G106" s="90"/>
      <c r="H106" s="90"/>
      <c r="I106" s="90"/>
      <c r="J106" s="90"/>
      <c r="K106" s="90"/>
      <c r="L106" s="90"/>
    </row>
    <row r="107" spans="2:12" ht="12.75">
      <c r="B107" s="90"/>
      <c r="C107" s="90"/>
      <c r="D107" s="90"/>
      <c r="E107" s="90"/>
      <c r="F107" s="90"/>
      <c r="G107" s="90"/>
      <c r="H107" s="90"/>
      <c r="I107" s="90"/>
      <c r="J107" s="90"/>
      <c r="K107" s="90"/>
      <c r="L107" s="90"/>
    </row>
    <row r="108" spans="2:12" ht="12.75">
      <c r="B108" s="90"/>
      <c r="C108" s="90"/>
      <c r="D108" s="90"/>
      <c r="E108" s="90"/>
      <c r="F108" s="90"/>
      <c r="G108" s="90"/>
      <c r="H108" s="90"/>
      <c r="I108" s="90"/>
      <c r="J108" s="90"/>
      <c r="K108" s="90"/>
      <c r="L108" s="90"/>
    </row>
    <row r="109" spans="2:12" ht="12.75">
      <c r="B109" s="90"/>
      <c r="C109" s="90"/>
      <c r="D109" s="90"/>
      <c r="E109" s="90"/>
      <c r="F109" s="90"/>
      <c r="G109" s="90"/>
      <c r="H109" s="90"/>
      <c r="I109" s="90"/>
      <c r="J109" s="90"/>
      <c r="K109" s="90"/>
      <c r="L109" s="90"/>
    </row>
    <row r="110" spans="2:12" ht="12.75">
      <c r="B110" s="90"/>
      <c r="C110" s="90"/>
      <c r="D110" s="90"/>
      <c r="E110" s="90"/>
      <c r="F110" s="90"/>
      <c r="G110" s="90"/>
      <c r="H110" s="90"/>
      <c r="I110" s="90"/>
      <c r="J110" s="90"/>
      <c r="K110" s="90"/>
      <c r="L110" s="90"/>
    </row>
    <row r="111" spans="2:12" ht="12.75">
      <c r="B111" s="90"/>
      <c r="C111" s="90"/>
      <c r="D111" s="90"/>
      <c r="E111" s="90"/>
      <c r="F111" s="90"/>
      <c r="G111" s="90"/>
      <c r="H111" s="90"/>
      <c r="I111" s="90"/>
      <c r="J111" s="90"/>
      <c r="K111" s="90"/>
      <c r="L111" s="90"/>
    </row>
    <row r="112" spans="2:12" ht="12.75">
      <c r="B112" s="90"/>
      <c r="C112" s="90"/>
      <c r="D112" s="90"/>
      <c r="E112" s="90"/>
      <c r="F112" s="90"/>
      <c r="G112" s="90"/>
      <c r="H112" s="90"/>
      <c r="I112" s="90"/>
      <c r="J112" s="90"/>
      <c r="K112" s="90"/>
      <c r="L112" s="90"/>
    </row>
    <row r="113" spans="2:12" ht="12.75">
      <c r="B113" s="90"/>
      <c r="C113" s="90"/>
      <c r="D113" s="90"/>
      <c r="E113" s="90"/>
      <c r="F113" s="90"/>
      <c r="G113" s="90"/>
      <c r="H113" s="90"/>
      <c r="I113" s="90"/>
      <c r="J113" s="90"/>
      <c r="K113" s="90"/>
      <c r="L113" s="90"/>
    </row>
    <row r="114" spans="2:12" ht="12.75">
      <c r="B114" s="90"/>
      <c r="C114" s="90"/>
      <c r="D114" s="90"/>
      <c r="E114" s="90"/>
      <c r="F114" s="90"/>
      <c r="G114" s="90"/>
      <c r="H114" s="90"/>
      <c r="I114" s="90"/>
      <c r="J114" s="90"/>
      <c r="K114" s="90"/>
      <c r="L114" s="90"/>
    </row>
    <row r="115" spans="2:12" ht="12.75">
      <c r="B115" s="90"/>
      <c r="C115" s="90"/>
      <c r="D115" s="90"/>
      <c r="E115" s="90"/>
      <c r="F115" s="90"/>
      <c r="G115" s="90"/>
      <c r="H115" s="90"/>
      <c r="I115" s="90"/>
      <c r="J115" s="90"/>
      <c r="K115" s="90"/>
      <c r="L115" s="90"/>
    </row>
    <row r="116" spans="2:12" ht="12.75">
      <c r="B116" s="90"/>
      <c r="C116" s="90"/>
      <c r="D116" s="90"/>
      <c r="E116" s="90"/>
      <c r="F116" s="90"/>
      <c r="G116" s="90"/>
      <c r="H116" s="90"/>
      <c r="I116" s="90"/>
      <c r="J116" s="90"/>
      <c r="K116" s="90"/>
      <c r="L116" s="90"/>
    </row>
    <row r="117" spans="2:12" ht="12.75">
      <c r="B117" s="90"/>
      <c r="C117" s="90"/>
      <c r="D117" s="90"/>
      <c r="E117" s="90"/>
      <c r="F117" s="90"/>
      <c r="G117" s="90"/>
      <c r="H117" s="90"/>
      <c r="I117" s="90"/>
      <c r="J117" s="90"/>
      <c r="K117" s="90"/>
      <c r="L117" s="90"/>
    </row>
    <row r="118" spans="2:12" ht="12.75">
      <c r="B118" s="90"/>
      <c r="C118" s="90"/>
      <c r="D118" s="90"/>
      <c r="E118" s="90"/>
      <c r="F118" s="90"/>
      <c r="G118" s="90"/>
      <c r="H118" s="90"/>
      <c r="I118" s="90"/>
      <c r="J118" s="90"/>
      <c r="K118" s="90"/>
      <c r="L118" s="90"/>
    </row>
    <row r="119" spans="2:12" ht="12.75">
      <c r="B119" s="90"/>
      <c r="C119" s="90"/>
      <c r="D119" s="90"/>
      <c r="E119" s="90"/>
      <c r="F119" s="90"/>
      <c r="G119" s="90"/>
      <c r="H119" s="90"/>
      <c r="I119" s="90"/>
      <c r="J119" s="90"/>
      <c r="K119" s="90"/>
      <c r="L119" s="90"/>
    </row>
    <row r="120" spans="2:12" ht="12.75">
      <c r="B120" s="90"/>
      <c r="C120" s="90"/>
      <c r="D120" s="90"/>
      <c r="E120" s="90"/>
      <c r="F120" s="90"/>
      <c r="G120" s="90"/>
      <c r="H120" s="90"/>
      <c r="I120" s="90"/>
      <c r="J120" s="90"/>
      <c r="K120" s="90"/>
      <c r="L120" s="90"/>
    </row>
    <row r="121" spans="2:12" ht="12.75">
      <c r="B121" s="90"/>
      <c r="C121" s="90"/>
      <c r="D121" s="90"/>
      <c r="E121" s="90"/>
      <c r="F121" s="90"/>
      <c r="G121" s="90"/>
      <c r="H121" s="90"/>
      <c r="I121" s="90"/>
      <c r="J121" s="90"/>
      <c r="K121" s="90"/>
      <c r="L121" s="90"/>
    </row>
    <row r="122" spans="2:12" ht="12.75">
      <c r="B122" s="90"/>
      <c r="C122" s="90"/>
      <c r="D122" s="90"/>
      <c r="E122" s="90"/>
      <c r="F122" s="90"/>
      <c r="G122" s="90"/>
      <c r="H122" s="90"/>
      <c r="I122" s="90"/>
      <c r="J122" s="90"/>
      <c r="K122" s="90"/>
      <c r="L122" s="90"/>
    </row>
    <row r="123" spans="2:12" ht="12.75">
      <c r="B123" s="90"/>
      <c r="C123" s="90"/>
      <c r="D123" s="90"/>
      <c r="E123" s="90"/>
      <c r="F123" s="90"/>
      <c r="G123" s="90"/>
      <c r="H123" s="90"/>
      <c r="I123" s="90"/>
      <c r="J123" s="90"/>
      <c r="K123" s="90"/>
      <c r="L123" s="90"/>
    </row>
    <row r="124" spans="2:12" ht="12.75">
      <c r="B124" s="90"/>
      <c r="C124" s="90"/>
      <c r="D124" s="90"/>
      <c r="E124" s="90"/>
      <c r="F124" s="90"/>
      <c r="G124" s="90"/>
      <c r="H124" s="90"/>
      <c r="I124" s="90"/>
      <c r="J124" s="90"/>
      <c r="K124" s="90"/>
      <c r="L124" s="90"/>
    </row>
    <row r="125" spans="2:12" ht="12.75">
      <c r="B125" s="90"/>
      <c r="C125" s="90"/>
      <c r="D125" s="90"/>
      <c r="E125" s="90"/>
      <c r="F125" s="90"/>
      <c r="G125" s="90"/>
      <c r="H125" s="90"/>
      <c r="I125" s="90"/>
      <c r="J125" s="90"/>
      <c r="K125" s="90"/>
      <c r="L125" s="90"/>
    </row>
    <row r="126" spans="2:12" ht="12.75">
      <c r="B126" s="90"/>
      <c r="C126" s="90"/>
      <c r="D126" s="90"/>
      <c r="E126" s="90"/>
      <c r="F126" s="90"/>
      <c r="G126" s="90"/>
      <c r="H126" s="90"/>
      <c r="I126" s="90"/>
      <c r="J126" s="90"/>
      <c r="K126" s="90"/>
      <c r="L126" s="90"/>
    </row>
    <row r="127" spans="2:12" ht="12.75">
      <c r="B127" s="90"/>
      <c r="C127" s="90"/>
      <c r="D127" s="90"/>
      <c r="E127" s="90"/>
      <c r="F127" s="90"/>
      <c r="G127" s="90"/>
      <c r="H127" s="90"/>
      <c r="I127" s="90"/>
      <c r="J127" s="90"/>
      <c r="K127" s="90"/>
      <c r="L127" s="90"/>
    </row>
    <row r="128" spans="2:12" ht="12.75">
      <c r="B128" s="90"/>
      <c r="C128" s="90"/>
      <c r="D128" s="90"/>
      <c r="E128" s="90"/>
      <c r="F128" s="90"/>
      <c r="G128" s="90"/>
      <c r="H128" s="90"/>
      <c r="I128" s="90"/>
      <c r="J128" s="90"/>
      <c r="K128" s="90"/>
      <c r="L128" s="90"/>
    </row>
    <row r="129" spans="2:12" ht="12.75">
      <c r="B129" s="90"/>
      <c r="C129" s="90"/>
      <c r="D129" s="90"/>
      <c r="E129" s="90"/>
      <c r="F129" s="90"/>
      <c r="G129" s="90"/>
      <c r="H129" s="90"/>
      <c r="I129" s="90"/>
      <c r="J129" s="90"/>
      <c r="K129" s="90"/>
      <c r="L129" s="90"/>
    </row>
    <row r="130" spans="2:12" ht="12.75">
      <c r="B130" s="90"/>
      <c r="C130" s="90"/>
      <c r="D130" s="90"/>
      <c r="E130" s="90"/>
      <c r="F130" s="90"/>
      <c r="G130" s="90"/>
      <c r="H130" s="90"/>
      <c r="I130" s="90"/>
      <c r="J130" s="90"/>
      <c r="K130" s="90"/>
      <c r="L130" s="90"/>
    </row>
    <row r="131" spans="2:12" ht="12.75">
      <c r="B131" s="90"/>
      <c r="C131" s="90"/>
      <c r="D131" s="90"/>
      <c r="E131" s="90"/>
      <c r="F131" s="90"/>
      <c r="G131" s="90"/>
      <c r="H131" s="90"/>
      <c r="I131" s="90"/>
      <c r="J131" s="90"/>
      <c r="K131" s="90"/>
      <c r="L131" s="90"/>
    </row>
    <row r="132" spans="2:12" ht="12.75">
      <c r="B132" s="90"/>
      <c r="C132" s="90"/>
      <c r="D132" s="90"/>
      <c r="E132" s="90"/>
      <c r="F132" s="90"/>
      <c r="G132" s="90"/>
      <c r="H132" s="90"/>
      <c r="I132" s="90"/>
      <c r="J132" s="90"/>
      <c r="K132" s="90"/>
      <c r="L132" s="90"/>
    </row>
    <row r="133" spans="2:12" ht="12.75">
      <c r="B133" s="90"/>
      <c r="C133" s="90"/>
      <c r="D133" s="90"/>
      <c r="E133" s="90"/>
      <c r="F133" s="90"/>
      <c r="G133" s="90"/>
      <c r="H133" s="90"/>
      <c r="I133" s="90"/>
      <c r="J133" s="90"/>
      <c r="K133" s="90"/>
      <c r="L133" s="90"/>
    </row>
    <row r="134" spans="2:12" ht="12.75">
      <c r="B134" s="90"/>
      <c r="C134" s="90"/>
      <c r="D134" s="90"/>
      <c r="E134" s="90"/>
      <c r="F134" s="90"/>
      <c r="G134" s="90"/>
      <c r="H134" s="90"/>
      <c r="I134" s="90"/>
      <c r="J134" s="90"/>
      <c r="K134" s="90"/>
      <c r="L134" s="90"/>
    </row>
    <row r="135" spans="2:12" ht="12.75">
      <c r="B135" s="90"/>
      <c r="C135" s="90"/>
      <c r="D135" s="90"/>
      <c r="E135" s="90"/>
      <c r="F135" s="90"/>
      <c r="G135" s="90"/>
      <c r="H135" s="90"/>
      <c r="I135" s="90"/>
      <c r="J135" s="90"/>
      <c r="K135" s="90"/>
      <c r="L135" s="90"/>
    </row>
    <row r="136" spans="2:12" ht="12.75">
      <c r="B136" s="90"/>
      <c r="C136" s="90"/>
      <c r="D136" s="90"/>
      <c r="E136" s="90"/>
      <c r="F136" s="90"/>
      <c r="G136" s="90"/>
      <c r="H136" s="90"/>
      <c r="I136" s="90"/>
      <c r="J136" s="90"/>
      <c r="K136" s="90"/>
      <c r="L136" s="90"/>
    </row>
    <row r="137" spans="2:12" ht="12.75">
      <c r="B137" s="90"/>
      <c r="C137" s="90"/>
      <c r="D137" s="90"/>
      <c r="E137" s="90"/>
      <c r="F137" s="90"/>
      <c r="G137" s="90"/>
      <c r="H137" s="90"/>
      <c r="I137" s="90"/>
      <c r="J137" s="90"/>
      <c r="K137" s="90"/>
      <c r="L137" s="90"/>
    </row>
    <row r="138" spans="2:12" ht="12.75">
      <c r="B138" s="90"/>
      <c r="C138" s="90"/>
      <c r="D138" s="90"/>
      <c r="E138" s="90"/>
      <c r="F138" s="90"/>
      <c r="G138" s="90"/>
      <c r="H138" s="90"/>
      <c r="I138" s="90"/>
      <c r="J138" s="90"/>
      <c r="K138" s="90"/>
      <c r="L138" s="90"/>
    </row>
    <row r="139" spans="2:12" ht="12.75">
      <c r="B139" s="90"/>
      <c r="C139" s="90"/>
      <c r="D139" s="90"/>
      <c r="E139" s="90"/>
      <c r="F139" s="90"/>
      <c r="G139" s="90"/>
      <c r="H139" s="90"/>
      <c r="I139" s="90"/>
      <c r="J139" s="90"/>
      <c r="K139" s="90"/>
      <c r="L139" s="90"/>
    </row>
    <row r="140" spans="2:12" ht="12.75">
      <c r="B140" s="90"/>
      <c r="C140" s="90"/>
      <c r="D140" s="90"/>
      <c r="E140" s="90"/>
      <c r="F140" s="90"/>
      <c r="G140" s="90"/>
      <c r="H140" s="90"/>
      <c r="I140" s="90"/>
      <c r="J140" s="90"/>
      <c r="K140" s="90"/>
      <c r="L140" s="90"/>
    </row>
    <row r="141" spans="2:12" ht="12.75">
      <c r="B141" s="90"/>
      <c r="C141" s="90"/>
      <c r="D141" s="90"/>
      <c r="E141" s="90"/>
      <c r="F141" s="90"/>
      <c r="G141" s="90"/>
      <c r="H141" s="90"/>
      <c r="I141" s="90"/>
      <c r="J141" s="90"/>
      <c r="K141" s="90"/>
      <c r="L141" s="90"/>
    </row>
    <row r="142" spans="2:12" ht="12.75">
      <c r="B142" s="90"/>
      <c r="C142" s="90"/>
      <c r="D142" s="90"/>
      <c r="E142" s="90"/>
      <c r="F142" s="90"/>
      <c r="G142" s="90"/>
      <c r="H142" s="90"/>
      <c r="I142" s="90"/>
      <c r="J142" s="90"/>
      <c r="K142" s="90"/>
      <c r="L142" s="90"/>
    </row>
    <row r="143" spans="2:12" ht="12.75">
      <c r="B143" s="90"/>
      <c r="C143" s="90"/>
      <c r="D143" s="90"/>
      <c r="E143" s="90"/>
      <c r="F143" s="90"/>
      <c r="G143" s="90"/>
      <c r="H143" s="90"/>
      <c r="I143" s="90"/>
      <c r="J143" s="90"/>
      <c r="K143" s="90"/>
      <c r="L143" s="90"/>
    </row>
    <row r="144" spans="2:12" ht="12.75">
      <c r="B144" s="90"/>
      <c r="C144" s="90"/>
      <c r="D144" s="90"/>
      <c r="E144" s="90"/>
      <c r="F144" s="90"/>
      <c r="G144" s="90"/>
      <c r="H144" s="90"/>
      <c r="I144" s="90"/>
      <c r="J144" s="90"/>
      <c r="K144" s="90"/>
      <c r="L144" s="90"/>
    </row>
    <row r="145" spans="2:12" ht="12.75">
      <c r="B145" s="90"/>
      <c r="C145" s="90"/>
      <c r="D145" s="90"/>
      <c r="E145" s="90"/>
      <c r="F145" s="90"/>
      <c r="G145" s="90"/>
      <c r="H145" s="90"/>
      <c r="I145" s="90"/>
      <c r="J145" s="90"/>
      <c r="K145" s="90"/>
      <c r="L145" s="90"/>
    </row>
    <row r="146" spans="2:12" ht="12.75">
      <c r="B146" s="90"/>
      <c r="C146" s="90"/>
      <c r="D146" s="90"/>
      <c r="E146" s="90"/>
      <c r="F146" s="90"/>
      <c r="G146" s="90"/>
      <c r="H146" s="90"/>
      <c r="I146" s="90"/>
      <c r="J146" s="90"/>
      <c r="K146" s="90"/>
      <c r="L146" s="90"/>
    </row>
    <row r="147" spans="2:12" ht="12.75">
      <c r="B147" s="90"/>
      <c r="C147" s="90"/>
      <c r="D147" s="90"/>
      <c r="E147" s="90"/>
      <c r="F147" s="90"/>
      <c r="G147" s="90"/>
      <c r="H147" s="90"/>
      <c r="I147" s="90"/>
      <c r="J147" s="90"/>
      <c r="K147" s="90"/>
      <c r="L147" s="90"/>
    </row>
    <row r="148" spans="2:12" ht="12.75">
      <c r="B148" s="90"/>
      <c r="C148" s="90"/>
      <c r="D148" s="90"/>
      <c r="E148" s="90"/>
      <c r="F148" s="90"/>
      <c r="G148" s="90"/>
      <c r="H148" s="90"/>
      <c r="I148" s="90"/>
      <c r="J148" s="90"/>
      <c r="K148" s="90"/>
      <c r="L148" s="90"/>
    </row>
    <row r="149" spans="2:12" ht="12.75">
      <c r="B149" s="90"/>
      <c r="C149" s="90"/>
      <c r="D149" s="90"/>
      <c r="E149" s="90"/>
      <c r="F149" s="90"/>
      <c r="G149" s="90"/>
      <c r="H149" s="90"/>
      <c r="I149" s="90"/>
      <c r="J149" s="90"/>
      <c r="K149" s="90"/>
      <c r="L149" s="90"/>
    </row>
    <row r="150" spans="2:12" ht="12.75">
      <c r="B150" s="90"/>
      <c r="C150" s="90"/>
      <c r="D150" s="90"/>
      <c r="E150" s="90"/>
      <c r="F150" s="90"/>
      <c r="G150" s="90"/>
      <c r="H150" s="90"/>
      <c r="I150" s="90"/>
      <c r="J150" s="90"/>
      <c r="K150" s="90"/>
      <c r="L150" s="90"/>
    </row>
    <row r="151" spans="2:12" ht="12.75">
      <c r="B151" s="90"/>
      <c r="C151" s="90"/>
      <c r="D151" s="90"/>
      <c r="E151" s="90"/>
      <c r="F151" s="90"/>
      <c r="G151" s="90"/>
      <c r="H151" s="90"/>
      <c r="I151" s="90"/>
      <c r="J151" s="90"/>
      <c r="K151" s="90"/>
      <c r="L151" s="90"/>
    </row>
    <row r="152" spans="2:12" ht="12.75">
      <c r="B152" s="90"/>
      <c r="C152" s="90"/>
      <c r="D152" s="90"/>
      <c r="E152" s="90"/>
      <c r="F152" s="90"/>
      <c r="G152" s="90"/>
      <c r="H152" s="90"/>
      <c r="I152" s="90"/>
      <c r="J152" s="90"/>
      <c r="K152" s="90"/>
      <c r="L152" s="90"/>
    </row>
    <row r="153" spans="2:12" ht="12.75">
      <c r="B153" s="90"/>
      <c r="C153" s="90"/>
      <c r="D153" s="90"/>
      <c r="E153" s="90"/>
      <c r="F153" s="90"/>
      <c r="G153" s="90"/>
      <c r="H153" s="90"/>
      <c r="I153" s="90"/>
      <c r="J153" s="90"/>
      <c r="K153" s="90"/>
      <c r="L153" s="90"/>
    </row>
    <row r="154" spans="2:12" ht="12.75">
      <c r="B154" s="90"/>
      <c r="C154" s="90"/>
      <c r="D154" s="90"/>
      <c r="E154" s="90"/>
      <c r="F154" s="90"/>
      <c r="G154" s="90"/>
      <c r="H154" s="90"/>
      <c r="I154" s="90"/>
      <c r="J154" s="90"/>
      <c r="K154" s="90"/>
      <c r="L154" s="90"/>
    </row>
    <row r="155" spans="2:12" ht="12.75">
      <c r="B155" s="90"/>
      <c r="C155" s="90"/>
      <c r="D155" s="90"/>
      <c r="E155" s="90"/>
      <c r="F155" s="90"/>
      <c r="G155" s="90"/>
      <c r="H155" s="90"/>
      <c r="I155" s="90"/>
      <c r="J155" s="90"/>
      <c r="K155" s="90"/>
      <c r="L155" s="90"/>
    </row>
    <row r="156" spans="2:12" ht="12.75">
      <c r="B156" s="90"/>
      <c r="C156" s="90"/>
      <c r="D156" s="90"/>
      <c r="E156" s="90"/>
      <c r="F156" s="90"/>
      <c r="G156" s="90"/>
      <c r="H156" s="90"/>
      <c r="I156" s="90"/>
      <c r="J156" s="90"/>
      <c r="K156" s="90"/>
      <c r="L156" s="90"/>
    </row>
    <row r="157" spans="2:12" ht="12.75">
      <c r="B157" s="90"/>
      <c r="C157" s="90"/>
      <c r="D157" s="90"/>
      <c r="E157" s="90"/>
      <c r="F157" s="90"/>
      <c r="G157" s="90"/>
      <c r="H157" s="90"/>
      <c r="I157" s="90"/>
      <c r="J157" s="90"/>
      <c r="K157" s="90"/>
      <c r="L157" s="90"/>
    </row>
    <row r="158" spans="2:12" ht="12.75">
      <c r="B158" s="90"/>
      <c r="C158" s="90"/>
      <c r="D158" s="90"/>
      <c r="E158" s="90"/>
      <c r="F158" s="90"/>
      <c r="G158" s="90"/>
      <c r="H158" s="90"/>
      <c r="I158" s="90"/>
      <c r="J158" s="90"/>
      <c r="K158" s="90"/>
      <c r="L158" s="90"/>
    </row>
    <row r="159" spans="2:12" ht="12.75">
      <c r="B159" s="90"/>
      <c r="C159" s="90"/>
      <c r="D159" s="90"/>
      <c r="E159" s="90"/>
      <c r="F159" s="90"/>
      <c r="G159" s="90"/>
      <c r="H159" s="90"/>
      <c r="I159" s="90"/>
      <c r="J159" s="90"/>
      <c r="K159" s="90"/>
      <c r="L159" s="90"/>
    </row>
    <row r="160" spans="2:12" ht="12.75">
      <c r="B160" s="90"/>
      <c r="C160" s="90"/>
      <c r="D160" s="90"/>
      <c r="E160" s="90"/>
      <c r="F160" s="90"/>
      <c r="G160" s="90"/>
      <c r="H160" s="90"/>
      <c r="I160" s="90"/>
      <c r="J160" s="90"/>
      <c r="K160" s="90"/>
      <c r="L160" s="90"/>
    </row>
    <row r="161" spans="2:12" ht="12.75">
      <c r="B161" s="90"/>
      <c r="C161" s="90"/>
      <c r="D161" s="90"/>
      <c r="E161" s="90"/>
      <c r="F161" s="90"/>
      <c r="G161" s="90"/>
      <c r="H161" s="90"/>
      <c r="I161" s="90"/>
      <c r="J161" s="90"/>
      <c r="K161" s="90"/>
      <c r="L161" s="90"/>
    </row>
    <row r="162" spans="2:12" ht="12.75">
      <c r="B162" s="90"/>
      <c r="C162" s="90"/>
      <c r="D162" s="90"/>
      <c r="E162" s="90"/>
      <c r="F162" s="90"/>
      <c r="G162" s="90"/>
      <c r="H162" s="90"/>
      <c r="I162" s="90"/>
      <c r="J162" s="90"/>
      <c r="K162" s="90"/>
      <c r="L162" s="90"/>
    </row>
    <row r="163" spans="2:12" ht="12.75">
      <c r="B163" s="90"/>
      <c r="C163" s="90"/>
      <c r="D163" s="90"/>
      <c r="E163" s="90"/>
      <c r="F163" s="90"/>
      <c r="G163" s="90"/>
      <c r="H163" s="90"/>
      <c r="I163" s="90"/>
      <c r="J163" s="90"/>
      <c r="K163" s="90"/>
      <c r="L163" s="90"/>
    </row>
    <row r="164" spans="2:12" ht="12.75">
      <c r="B164" s="90"/>
      <c r="C164" s="90"/>
      <c r="D164" s="90"/>
      <c r="E164" s="90"/>
      <c r="F164" s="90"/>
      <c r="G164" s="90"/>
      <c r="H164" s="90"/>
      <c r="I164" s="90"/>
      <c r="J164" s="90"/>
      <c r="K164" s="90"/>
      <c r="L164" s="90"/>
    </row>
    <row r="165" spans="2:12" ht="12.75">
      <c r="B165" s="90"/>
      <c r="C165" s="90"/>
      <c r="D165" s="90"/>
      <c r="E165" s="90"/>
      <c r="F165" s="90"/>
      <c r="G165" s="90"/>
      <c r="H165" s="90"/>
      <c r="I165" s="90"/>
      <c r="J165" s="90"/>
      <c r="K165" s="90"/>
      <c r="L165" s="90"/>
    </row>
    <row r="166" spans="2:12" ht="12.75">
      <c r="B166" s="90"/>
      <c r="C166" s="90"/>
      <c r="D166" s="90"/>
      <c r="E166" s="90"/>
      <c r="F166" s="90"/>
      <c r="G166" s="90"/>
      <c r="H166" s="90"/>
      <c r="I166" s="90"/>
      <c r="J166" s="90"/>
      <c r="K166" s="90"/>
      <c r="L166" s="90"/>
    </row>
    <row r="167" spans="2:12" ht="12.75">
      <c r="B167" s="90"/>
      <c r="C167" s="90"/>
      <c r="D167" s="90"/>
      <c r="E167" s="90"/>
      <c r="F167" s="90"/>
      <c r="G167" s="90"/>
      <c r="H167" s="90"/>
      <c r="I167" s="90"/>
      <c r="J167" s="90"/>
      <c r="K167" s="90"/>
      <c r="L167" s="90"/>
    </row>
    <row r="168" spans="2:12" ht="12.75">
      <c r="B168" s="90"/>
      <c r="C168" s="90"/>
      <c r="D168" s="90"/>
      <c r="E168" s="90"/>
      <c r="F168" s="90"/>
      <c r="G168" s="90"/>
      <c r="H168" s="90"/>
      <c r="I168" s="90"/>
      <c r="J168" s="90"/>
      <c r="K168" s="90"/>
      <c r="L168" s="90"/>
    </row>
    <row r="169" spans="2:12" ht="12.75">
      <c r="B169" s="90"/>
      <c r="C169" s="90"/>
      <c r="D169" s="90"/>
      <c r="E169" s="90"/>
      <c r="F169" s="90"/>
      <c r="G169" s="90"/>
      <c r="H169" s="90"/>
      <c r="I169" s="90"/>
      <c r="J169" s="90"/>
      <c r="K169" s="90"/>
      <c r="L169" s="90"/>
    </row>
    <row r="170" spans="2:12" ht="12.75">
      <c r="B170" s="90"/>
      <c r="C170" s="90"/>
      <c r="D170" s="90"/>
      <c r="E170" s="90"/>
      <c r="F170" s="90"/>
      <c r="G170" s="90"/>
      <c r="H170" s="90"/>
      <c r="I170" s="90"/>
      <c r="J170" s="90"/>
      <c r="K170" s="90"/>
      <c r="L170" s="90"/>
    </row>
    <row r="171" spans="2:12" ht="12.75">
      <c r="B171" s="90"/>
      <c r="C171" s="90"/>
      <c r="D171" s="90"/>
      <c r="E171" s="90"/>
      <c r="F171" s="90"/>
      <c r="G171" s="90"/>
      <c r="H171" s="90"/>
      <c r="I171" s="90"/>
      <c r="J171" s="90"/>
      <c r="K171" s="90"/>
      <c r="L171" s="90"/>
    </row>
    <row r="172" spans="2:12" ht="12.75">
      <c r="B172" s="90"/>
      <c r="C172" s="90"/>
      <c r="D172" s="90"/>
      <c r="E172" s="90"/>
      <c r="F172" s="90"/>
      <c r="G172" s="90"/>
      <c r="H172" s="90"/>
      <c r="I172" s="90"/>
      <c r="J172" s="90"/>
      <c r="K172" s="90"/>
      <c r="L172" s="90"/>
    </row>
    <row r="173" spans="2:12" ht="12.75">
      <c r="B173" s="90"/>
      <c r="C173" s="90"/>
      <c r="D173" s="90"/>
      <c r="E173" s="90"/>
      <c r="F173" s="90"/>
      <c r="G173" s="90"/>
      <c r="H173" s="90"/>
      <c r="I173" s="90"/>
      <c r="J173" s="90"/>
      <c r="K173" s="90"/>
      <c r="L173" s="90"/>
    </row>
    <row r="174" spans="2:12" ht="12.75">
      <c r="B174" s="90"/>
      <c r="C174" s="90"/>
      <c r="D174" s="90"/>
      <c r="E174" s="90"/>
      <c r="F174" s="90"/>
      <c r="G174" s="90"/>
      <c r="H174" s="90"/>
      <c r="I174" s="90"/>
      <c r="J174" s="90"/>
      <c r="K174" s="90"/>
      <c r="L174" s="90"/>
    </row>
    <row r="175" spans="2:12" ht="12.75">
      <c r="B175" s="90"/>
      <c r="C175" s="90"/>
      <c r="D175" s="90"/>
      <c r="E175" s="90"/>
      <c r="F175" s="90"/>
      <c r="G175" s="90"/>
      <c r="H175" s="90"/>
      <c r="I175" s="90"/>
      <c r="J175" s="90"/>
      <c r="K175" s="90"/>
      <c r="L175" s="90"/>
    </row>
    <row r="176" spans="2:12" ht="12.75">
      <c r="B176" s="90"/>
      <c r="C176" s="90"/>
      <c r="D176" s="90"/>
      <c r="E176" s="90"/>
      <c r="F176" s="90"/>
      <c r="G176" s="90"/>
      <c r="H176" s="90"/>
      <c r="I176" s="90"/>
      <c r="J176" s="90"/>
      <c r="K176" s="90"/>
      <c r="L176" s="90"/>
    </row>
    <row r="177" spans="2:12" ht="12.75">
      <c r="B177" s="90"/>
      <c r="C177" s="90"/>
      <c r="D177" s="90"/>
      <c r="E177" s="90"/>
      <c r="F177" s="90"/>
      <c r="G177" s="90"/>
      <c r="H177" s="90"/>
      <c r="I177" s="90"/>
      <c r="J177" s="90"/>
      <c r="K177" s="90"/>
      <c r="L177" s="90"/>
    </row>
    <row r="178" spans="2:12" ht="12.75">
      <c r="B178" s="90"/>
      <c r="C178" s="90"/>
      <c r="D178" s="90"/>
      <c r="E178" s="90"/>
      <c r="F178" s="90"/>
      <c r="G178" s="90"/>
      <c r="H178" s="90"/>
      <c r="I178" s="90"/>
      <c r="J178" s="90"/>
      <c r="K178" s="90"/>
      <c r="L178" s="90"/>
    </row>
    <row r="179" spans="2:12" ht="12.75">
      <c r="B179" s="90"/>
      <c r="C179" s="90"/>
      <c r="D179" s="90"/>
      <c r="E179" s="90"/>
      <c r="F179" s="90"/>
      <c r="G179" s="90"/>
      <c r="H179" s="90"/>
      <c r="I179" s="90"/>
      <c r="J179" s="90"/>
      <c r="K179" s="90"/>
      <c r="L179" s="90"/>
    </row>
    <row r="180" spans="2:12" ht="12.75">
      <c r="B180" s="90"/>
      <c r="C180" s="90"/>
      <c r="D180" s="90"/>
      <c r="E180" s="90"/>
      <c r="F180" s="90"/>
      <c r="G180" s="90"/>
      <c r="H180" s="90"/>
      <c r="I180" s="90"/>
      <c r="J180" s="90"/>
      <c r="K180" s="90"/>
      <c r="L180" s="90"/>
    </row>
    <row r="181" spans="2:12" ht="12.75">
      <c r="B181" s="90"/>
      <c r="C181" s="90"/>
      <c r="D181" s="90"/>
      <c r="E181" s="90"/>
      <c r="F181" s="90"/>
      <c r="G181" s="90"/>
      <c r="H181" s="90"/>
      <c r="I181" s="90"/>
      <c r="J181" s="90"/>
      <c r="K181" s="90"/>
      <c r="L181" s="90"/>
    </row>
    <row r="182" spans="2:12" ht="12.75">
      <c r="B182" s="90"/>
      <c r="C182" s="90"/>
      <c r="D182" s="90"/>
      <c r="E182" s="90"/>
      <c r="F182" s="90"/>
      <c r="G182" s="90"/>
      <c r="H182" s="90"/>
      <c r="I182" s="90"/>
      <c r="J182" s="90"/>
      <c r="K182" s="90"/>
      <c r="L182" s="90"/>
    </row>
    <row r="183" spans="2:12" ht="12.75">
      <c r="B183" s="90"/>
      <c r="C183" s="90"/>
      <c r="D183" s="90"/>
      <c r="E183" s="90"/>
      <c r="F183" s="90"/>
      <c r="G183" s="90"/>
      <c r="H183" s="90"/>
      <c r="I183" s="90"/>
      <c r="J183" s="90"/>
      <c r="K183" s="90"/>
      <c r="L183" s="90"/>
    </row>
    <row r="184" spans="2:12" ht="12.75">
      <c r="B184" s="90"/>
      <c r="C184" s="90"/>
      <c r="D184" s="90"/>
      <c r="E184" s="90"/>
      <c r="F184" s="90"/>
      <c r="G184" s="90"/>
      <c r="H184" s="90"/>
      <c r="I184" s="90"/>
      <c r="J184" s="90"/>
      <c r="K184" s="90"/>
      <c r="L184" s="90"/>
    </row>
    <row r="185" spans="2:12" ht="12.75">
      <c r="B185" s="90"/>
      <c r="C185" s="90"/>
      <c r="D185" s="90"/>
      <c r="E185" s="90"/>
      <c r="F185" s="90"/>
      <c r="G185" s="90"/>
      <c r="H185" s="90"/>
      <c r="I185" s="90"/>
      <c r="J185" s="90"/>
      <c r="K185" s="90"/>
      <c r="L185" s="90"/>
    </row>
    <row r="186" spans="2:12" ht="12.75">
      <c r="B186" s="90"/>
      <c r="C186" s="90"/>
      <c r="D186" s="90"/>
      <c r="E186" s="90"/>
      <c r="F186" s="90"/>
      <c r="G186" s="90"/>
      <c r="H186" s="90"/>
      <c r="I186" s="90"/>
      <c r="J186" s="90"/>
      <c r="K186" s="90"/>
      <c r="L186" s="90"/>
    </row>
    <row r="187" spans="2:12" ht="12.75">
      <c r="B187" s="90"/>
      <c r="C187" s="90"/>
      <c r="D187" s="90"/>
      <c r="E187" s="90"/>
      <c r="F187" s="90"/>
      <c r="G187" s="90"/>
      <c r="H187" s="90"/>
      <c r="I187" s="90"/>
      <c r="J187" s="90"/>
      <c r="K187" s="90"/>
      <c r="L187" s="90"/>
    </row>
    <row r="188" spans="2:12" ht="12.75">
      <c r="B188" s="90"/>
      <c r="C188" s="90"/>
      <c r="D188" s="90"/>
      <c r="E188" s="90"/>
      <c r="F188" s="90"/>
      <c r="G188" s="90"/>
      <c r="H188" s="90"/>
      <c r="I188" s="90"/>
      <c r="J188" s="90"/>
      <c r="K188" s="90"/>
      <c r="L188" s="90"/>
    </row>
    <row r="189" spans="2:12" ht="12.75">
      <c r="B189" s="90"/>
      <c r="C189" s="90"/>
      <c r="D189" s="90"/>
      <c r="E189" s="90"/>
      <c r="F189" s="90"/>
      <c r="G189" s="90"/>
      <c r="H189" s="90"/>
      <c r="I189" s="90"/>
      <c r="J189" s="90"/>
      <c r="K189" s="90"/>
      <c r="L189" s="90"/>
    </row>
    <row r="190" spans="2:12" ht="12.75">
      <c r="B190" s="90"/>
      <c r="C190" s="90"/>
      <c r="D190" s="90"/>
      <c r="E190" s="90"/>
      <c r="F190" s="90"/>
      <c r="G190" s="90"/>
      <c r="H190" s="90"/>
      <c r="I190" s="90"/>
      <c r="J190" s="90"/>
      <c r="K190" s="90"/>
      <c r="L190" s="90"/>
    </row>
    <row r="191" spans="2:12" ht="12.75">
      <c r="B191" s="90"/>
      <c r="C191" s="90"/>
      <c r="D191" s="90"/>
      <c r="E191" s="90"/>
      <c r="F191" s="90"/>
      <c r="G191" s="90"/>
      <c r="H191" s="90"/>
      <c r="I191" s="90"/>
      <c r="J191" s="90"/>
      <c r="K191" s="90"/>
      <c r="L191" s="90"/>
    </row>
    <row r="192" spans="2:12" ht="12.75">
      <c r="B192" s="90"/>
      <c r="C192" s="90"/>
      <c r="D192" s="90"/>
      <c r="E192" s="90"/>
      <c r="F192" s="90"/>
      <c r="G192" s="90"/>
      <c r="H192" s="90"/>
      <c r="I192" s="90"/>
      <c r="J192" s="90"/>
      <c r="K192" s="90"/>
      <c r="L192" s="90"/>
    </row>
    <row r="193" spans="2:12" ht="12.75">
      <c r="B193" s="90"/>
      <c r="C193" s="90"/>
      <c r="D193" s="90"/>
      <c r="E193" s="90"/>
      <c r="F193" s="90"/>
      <c r="G193" s="90"/>
      <c r="H193" s="90"/>
      <c r="I193" s="90"/>
      <c r="J193" s="90"/>
      <c r="K193" s="90"/>
      <c r="L193" s="90"/>
    </row>
    <row r="194" spans="2:12" ht="12.75">
      <c r="B194" s="90"/>
      <c r="C194" s="90"/>
      <c r="D194" s="90"/>
      <c r="E194" s="90"/>
      <c r="F194" s="90"/>
      <c r="G194" s="90"/>
      <c r="H194" s="90"/>
      <c r="I194" s="90"/>
      <c r="J194" s="90"/>
      <c r="K194" s="90"/>
      <c r="L194" s="90"/>
    </row>
    <row r="195" spans="2:12" ht="12.75">
      <c r="B195" s="90"/>
      <c r="C195" s="90"/>
      <c r="D195" s="90"/>
      <c r="E195" s="90"/>
      <c r="F195" s="90"/>
      <c r="G195" s="90"/>
      <c r="H195" s="90"/>
      <c r="I195" s="90"/>
      <c r="J195" s="90"/>
      <c r="K195" s="90"/>
      <c r="L195" s="90"/>
    </row>
    <row r="196" spans="2:12" ht="12.75">
      <c r="B196" s="90"/>
      <c r="C196" s="90"/>
      <c r="D196" s="90"/>
      <c r="E196" s="90"/>
      <c r="F196" s="90"/>
      <c r="G196" s="90"/>
      <c r="H196" s="90"/>
      <c r="I196" s="90"/>
      <c r="J196" s="90"/>
      <c r="K196" s="90"/>
      <c r="L196" s="90"/>
    </row>
    <row r="197" spans="2:12" ht="12.75">
      <c r="B197" s="90"/>
      <c r="C197" s="90"/>
      <c r="D197" s="90"/>
      <c r="E197" s="90"/>
      <c r="F197" s="90"/>
      <c r="G197" s="90"/>
      <c r="H197" s="90"/>
      <c r="I197" s="90"/>
      <c r="J197" s="90"/>
      <c r="K197" s="90"/>
      <c r="L197" s="90"/>
    </row>
    <row r="198" spans="2:12" ht="12.75">
      <c r="B198" s="90"/>
      <c r="C198" s="90"/>
      <c r="D198" s="90"/>
      <c r="E198" s="90"/>
      <c r="F198" s="90"/>
      <c r="G198" s="90"/>
      <c r="H198" s="90"/>
      <c r="I198" s="90"/>
      <c r="J198" s="90"/>
      <c r="K198" s="90"/>
      <c r="L198" s="90"/>
    </row>
    <row r="199" spans="2:12" ht="12.75">
      <c r="B199" s="90"/>
      <c r="C199" s="90"/>
      <c r="D199" s="90"/>
      <c r="E199" s="90"/>
      <c r="F199" s="90"/>
      <c r="G199" s="90"/>
      <c r="H199" s="90"/>
      <c r="I199" s="90"/>
      <c r="J199" s="90"/>
      <c r="K199" s="90"/>
      <c r="L199" s="90"/>
    </row>
    <row r="200" spans="2:12" ht="12.75">
      <c r="B200" s="90"/>
      <c r="C200" s="90"/>
      <c r="D200" s="90"/>
      <c r="E200" s="90"/>
      <c r="F200" s="90"/>
      <c r="G200" s="90"/>
      <c r="H200" s="90"/>
      <c r="I200" s="90"/>
      <c r="J200" s="90"/>
      <c r="K200" s="90"/>
      <c r="L200" s="90"/>
    </row>
    <row r="201" spans="2:12" ht="12.75">
      <c r="B201" s="90"/>
      <c r="C201" s="90"/>
      <c r="D201" s="90"/>
      <c r="E201" s="90"/>
      <c r="F201" s="90"/>
      <c r="G201" s="90"/>
      <c r="H201" s="90"/>
      <c r="I201" s="90"/>
      <c r="J201" s="90"/>
      <c r="K201" s="90"/>
      <c r="L201" s="90"/>
    </row>
    <row r="202" spans="2:12" ht="12.75">
      <c r="B202" s="90"/>
      <c r="C202" s="90"/>
      <c r="D202" s="90"/>
      <c r="E202" s="90"/>
      <c r="F202" s="90"/>
      <c r="G202" s="90"/>
      <c r="H202" s="90"/>
      <c r="I202" s="90"/>
      <c r="J202" s="90"/>
      <c r="K202" s="90"/>
      <c r="L202" s="90"/>
    </row>
    <row r="203" spans="2:12" ht="12.75">
      <c r="B203" s="90"/>
      <c r="C203" s="90"/>
      <c r="D203" s="90"/>
      <c r="E203" s="90"/>
      <c r="F203" s="90"/>
      <c r="G203" s="90"/>
      <c r="H203" s="90"/>
      <c r="I203" s="90"/>
      <c r="J203" s="90"/>
      <c r="K203" s="90"/>
      <c r="L203" s="90"/>
    </row>
    <row r="204" spans="2:12" ht="12.75">
      <c r="B204" s="90"/>
      <c r="C204" s="90"/>
      <c r="D204" s="90"/>
      <c r="E204" s="90"/>
      <c r="F204" s="90"/>
      <c r="G204" s="90"/>
      <c r="H204" s="90"/>
      <c r="I204" s="90"/>
      <c r="J204" s="90"/>
      <c r="K204" s="90"/>
      <c r="L204" s="90"/>
    </row>
    <row r="205" spans="2:12" ht="12.75">
      <c r="B205" s="90"/>
      <c r="C205" s="90"/>
      <c r="D205" s="90"/>
      <c r="E205" s="90"/>
      <c r="F205" s="90"/>
      <c r="G205" s="90"/>
      <c r="H205" s="90"/>
      <c r="I205" s="90"/>
      <c r="J205" s="90"/>
      <c r="K205" s="90"/>
      <c r="L205" s="90"/>
    </row>
    <row r="206" spans="2:12" ht="12.75">
      <c r="B206" s="90"/>
      <c r="C206" s="90"/>
      <c r="D206" s="90"/>
      <c r="E206" s="90"/>
      <c r="F206" s="90"/>
      <c r="G206" s="90"/>
      <c r="H206" s="90"/>
      <c r="I206" s="90"/>
      <c r="J206" s="90"/>
      <c r="K206" s="90"/>
      <c r="L206" s="90"/>
    </row>
    <row r="207" spans="2:12" ht="12.75">
      <c r="B207" s="90"/>
      <c r="C207" s="90"/>
      <c r="D207" s="90"/>
      <c r="E207" s="90"/>
      <c r="F207" s="90"/>
      <c r="G207" s="90"/>
      <c r="H207" s="90"/>
      <c r="I207" s="90"/>
      <c r="J207" s="90"/>
      <c r="K207" s="90"/>
      <c r="L207" s="90"/>
    </row>
    <row r="208" spans="2:12" ht="12.75">
      <c r="B208" s="90"/>
      <c r="C208" s="90"/>
      <c r="D208" s="90"/>
      <c r="E208" s="90"/>
      <c r="F208" s="90"/>
      <c r="G208" s="90"/>
      <c r="H208" s="90"/>
      <c r="I208" s="90"/>
      <c r="J208" s="90"/>
      <c r="K208" s="90"/>
      <c r="L208" s="90"/>
    </row>
    <row r="209" spans="2:12" ht="12.75">
      <c r="B209" s="90"/>
      <c r="C209" s="90"/>
      <c r="D209" s="90"/>
      <c r="E209" s="90"/>
      <c r="F209" s="90"/>
      <c r="G209" s="90"/>
      <c r="H209" s="90"/>
      <c r="I209" s="90"/>
      <c r="J209" s="90"/>
      <c r="K209" s="90"/>
      <c r="L209" s="90"/>
    </row>
    <row r="210" spans="2:12" ht="12.75">
      <c r="B210" s="90"/>
      <c r="C210" s="90"/>
      <c r="D210" s="90"/>
      <c r="E210" s="90"/>
      <c r="F210" s="90"/>
      <c r="G210" s="90"/>
      <c r="H210" s="90"/>
      <c r="I210" s="90"/>
      <c r="J210" s="90"/>
      <c r="K210" s="90"/>
      <c r="L210" s="90"/>
    </row>
    <row r="211" spans="2:12" ht="12.75">
      <c r="B211" s="90"/>
      <c r="C211" s="90"/>
      <c r="D211" s="90"/>
      <c r="E211" s="90"/>
      <c r="F211" s="90"/>
      <c r="G211" s="90"/>
      <c r="H211" s="90"/>
      <c r="I211" s="90"/>
      <c r="J211" s="90"/>
      <c r="K211" s="90"/>
      <c r="L211" s="90"/>
    </row>
    <row r="212" spans="2:12" ht="12.75">
      <c r="B212" s="90"/>
      <c r="C212" s="90"/>
      <c r="D212" s="90"/>
      <c r="E212" s="90"/>
      <c r="F212" s="90"/>
      <c r="G212" s="90"/>
      <c r="H212" s="90"/>
      <c r="I212" s="90"/>
      <c r="J212" s="90"/>
      <c r="K212" s="90"/>
      <c r="L212" s="90"/>
    </row>
    <row r="213" spans="2:12" ht="12.75">
      <c r="B213" s="90"/>
      <c r="C213" s="90"/>
      <c r="D213" s="90"/>
      <c r="E213" s="90"/>
      <c r="F213" s="90"/>
      <c r="G213" s="90"/>
      <c r="H213" s="90"/>
      <c r="I213" s="90"/>
      <c r="J213" s="90"/>
      <c r="K213" s="90"/>
      <c r="L213" s="90"/>
    </row>
    <row r="214" spans="2:12" ht="12.75">
      <c r="B214" s="90"/>
      <c r="C214" s="90"/>
      <c r="D214" s="90"/>
      <c r="E214" s="90"/>
      <c r="F214" s="90"/>
      <c r="G214" s="90"/>
      <c r="H214" s="90"/>
      <c r="I214" s="90"/>
      <c r="J214" s="90"/>
      <c r="K214" s="90"/>
      <c r="L214" s="90"/>
    </row>
    <row r="215" spans="2:12" ht="12.75">
      <c r="B215" s="90"/>
      <c r="C215" s="90"/>
      <c r="D215" s="90"/>
      <c r="E215" s="90"/>
      <c r="F215" s="90"/>
      <c r="G215" s="90"/>
      <c r="H215" s="90"/>
      <c r="I215" s="90"/>
      <c r="J215" s="90"/>
      <c r="K215" s="90"/>
      <c r="L215" s="90"/>
    </row>
    <row r="216" spans="2:12" ht="12.75">
      <c r="B216" s="90"/>
      <c r="C216" s="90"/>
      <c r="D216" s="90"/>
      <c r="E216" s="90"/>
      <c r="F216" s="90"/>
      <c r="G216" s="90"/>
      <c r="H216" s="90"/>
      <c r="I216" s="90"/>
      <c r="J216" s="90"/>
      <c r="K216" s="90"/>
      <c r="L216" s="90"/>
    </row>
    <row r="217" spans="2:12" ht="12.75">
      <c r="B217" s="90"/>
      <c r="C217" s="90"/>
      <c r="D217" s="90"/>
      <c r="E217" s="90"/>
      <c r="F217" s="90"/>
      <c r="G217" s="90"/>
      <c r="H217" s="90"/>
      <c r="I217" s="90"/>
      <c r="J217" s="90"/>
      <c r="K217" s="90"/>
      <c r="L217" s="90"/>
    </row>
    <row r="218" spans="2:12" ht="12.75">
      <c r="B218" s="90"/>
      <c r="C218" s="90"/>
      <c r="D218" s="90"/>
      <c r="E218" s="90"/>
      <c r="F218" s="90"/>
      <c r="G218" s="90"/>
      <c r="H218" s="90"/>
      <c r="I218" s="90"/>
      <c r="J218" s="90"/>
      <c r="K218" s="90"/>
      <c r="L218" s="90"/>
    </row>
    <row r="219" spans="2:12" ht="12.75">
      <c r="B219" s="90"/>
      <c r="C219" s="90"/>
      <c r="D219" s="90"/>
      <c r="E219" s="90"/>
      <c r="F219" s="90"/>
      <c r="G219" s="90"/>
      <c r="H219" s="90"/>
      <c r="I219" s="90"/>
      <c r="J219" s="90"/>
      <c r="K219" s="90"/>
      <c r="L219" s="90"/>
    </row>
    <row r="220" spans="2:12" ht="12.75">
      <c r="B220" s="90"/>
      <c r="C220" s="90"/>
      <c r="D220" s="90"/>
      <c r="E220" s="90"/>
      <c r="F220" s="90"/>
      <c r="G220" s="90"/>
      <c r="H220" s="90"/>
      <c r="I220" s="90"/>
      <c r="J220" s="90"/>
      <c r="K220" s="90"/>
      <c r="L220" s="90"/>
    </row>
    <row r="221" spans="2:12" ht="12.75">
      <c r="B221" s="90"/>
      <c r="C221" s="90"/>
      <c r="D221" s="90"/>
      <c r="E221" s="90"/>
      <c r="F221" s="90"/>
      <c r="G221" s="90"/>
      <c r="H221" s="90"/>
      <c r="I221" s="90"/>
      <c r="J221" s="90"/>
      <c r="K221" s="90"/>
      <c r="L221" s="90"/>
    </row>
    <row r="222" spans="2:12" ht="12.75">
      <c r="B222" s="90"/>
      <c r="C222" s="90"/>
      <c r="D222" s="90"/>
      <c r="E222" s="90"/>
      <c r="F222" s="90"/>
      <c r="G222" s="90"/>
      <c r="H222" s="90"/>
      <c r="I222" s="90"/>
      <c r="J222" s="90"/>
      <c r="K222" s="90"/>
      <c r="L222" s="90"/>
    </row>
    <row r="223" spans="2:12" ht="12.75">
      <c r="B223" s="90"/>
      <c r="C223" s="90"/>
      <c r="D223" s="90"/>
      <c r="E223" s="90"/>
      <c r="F223" s="90"/>
      <c r="G223" s="90"/>
      <c r="H223" s="90"/>
      <c r="I223" s="90"/>
      <c r="J223" s="90"/>
      <c r="K223" s="90"/>
      <c r="L223" s="90"/>
    </row>
    <row r="224" spans="2:12" ht="12.75">
      <c r="B224" s="90"/>
      <c r="C224" s="90"/>
      <c r="D224" s="90"/>
      <c r="E224" s="90"/>
      <c r="F224" s="90"/>
      <c r="G224" s="90"/>
      <c r="H224" s="90"/>
      <c r="I224" s="90"/>
      <c r="J224" s="90"/>
      <c r="K224" s="90"/>
      <c r="L224" s="90"/>
    </row>
    <row r="225" spans="2:12" ht="12.75">
      <c r="B225" s="90"/>
      <c r="C225" s="90"/>
      <c r="D225" s="90"/>
      <c r="E225" s="90"/>
      <c r="F225" s="90"/>
      <c r="G225" s="90"/>
      <c r="H225" s="90"/>
      <c r="I225" s="90"/>
      <c r="J225" s="90"/>
      <c r="K225" s="90"/>
      <c r="L225" s="90"/>
    </row>
    <row r="226" spans="2:12" ht="12.75">
      <c r="B226" s="90"/>
      <c r="C226" s="90"/>
      <c r="D226" s="90"/>
      <c r="E226" s="90"/>
      <c r="F226" s="90"/>
      <c r="G226" s="90"/>
      <c r="H226" s="90"/>
      <c r="I226" s="90"/>
      <c r="J226" s="90"/>
      <c r="K226" s="90"/>
      <c r="L226" s="90"/>
    </row>
    <row r="227" spans="2:12" ht="12.75">
      <c r="B227" s="90"/>
      <c r="C227" s="90"/>
      <c r="D227" s="90"/>
      <c r="E227" s="90"/>
      <c r="F227" s="90"/>
      <c r="G227" s="90"/>
      <c r="H227" s="90"/>
      <c r="I227" s="90"/>
      <c r="J227" s="90"/>
      <c r="K227" s="90"/>
      <c r="L227" s="90"/>
    </row>
    <row r="228" spans="2:12" ht="12.75">
      <c r="B228" s="90"/>
      <c r="C228" s="90"/>
      <c r="D228" s="90"/>
      <c r="E228" s="90"/>
      <c r="F228" s="90"/>
      <c r="G228" s="90"/>
      <c r="H228" s="90"/>
      <c r="I228" s="90"/>
      <c r="J228" s="90"/>
      <c r="K228" s="90"/>
      <c r="L228" s="90"/>
    </row>
    <row r="229" spans="2:12" ht="12.75">
      <c r="B229" s="90"/>
      <c r="C229" s="90"/>
      <c r="D229" s="90"/>
      <c r="E229" s="90"/>
      <c r="F229" s="90"/>
      <c r="G229" s="90"/>
      <c r="H229" s="90"/>
      <c r="I229" s="90"/>
      <c r="J229" s="90"/>
      <c r="K229" s="90"/>
      <c r="L229" s="90"/>
    </row>
    <row r="230" spans="2:12" ht="12.75">
      <c r="B230" s="90"/>
      <c r="C230" s="90"/>
      <c r="D230" s="90"/>
      <c r="E230" s="90"/>
      <c r="F230" s="90"/>
      <c r="G230" s="90"/>
      <c r="H230" s="90"/>
      <c r="I230" s="90"/>
      <c r="J230" s="90"/>
      <c r="K230" s="90"/>
      <c r="L230" s="90"/>
    </row>
    <row r="231" spans="2:12" ht="12.75">
      <c r="B231" s="90"/>
      <c r="C231" s="90"/>
      <c r="D231" s="90"/>
      <c r="E231" s="90"/>
      <c r="F231" s="90"/>
      <c r="G231" s="90"/>
      <c r="H231" s="90"/>
      <c r="I231" s="90"/>
      <c r="J231" s="90"/>
      <c r="K231" s="90"/>
      <c r="L231" s="90"/>
    </row>
    <row r="232" spans="2:12" ht="12.75">
      <c r="B232" s="90"/>
      <c r="C232" s="90"/>
      <c r="D232" s="90"/>
      <c r="E232" s="90"/>
      <c r="F232" s="90"/>
      <c r="G232" s="90"/>
      <c r="H232" s="90"/>
      <c r="I232" s="90"/>
      <c r="J232" s="90"/>
      <c r="K232" s="90"/>
      <c r="L232" s="90"/>
    </row>
    <row r="233" spans="2:12" ht="12.75">
      <c r="B233" s="90"/>
      <c r="C233" s="90"/>
      <c r="D233" s="90"/>
      <c r="E233" s="90"/>
      <c r="F233" s="90"/>
      <c r="G233" s="90"/>
      <c r="H233" s="90"/>
      <c r="I233" s="90"/>
      <c r="J233" s="90"/>
      <c r="K233" s="90"/>
      <c r="L233" s="90"/>
    </row>
    <row r="234" spans="2:12" ht="12.75">
      <c r="B234" s="90"/>
      <c r="C234" s="90"/>
      <c r="D234" s="90"/>
      <c r="E234" s="90"/>
      <c r="F234" s="90"/>
      <c r="G234" s="90"/>
      <c r="H234" s="90"/>
      <c r="I234" s="90"/>
      <c r="J234" s="90"/>
      <c r="K234" s="90"/>
      <c r="L234" s="90"/>
    </row>
    <row r="235" spans="2:12" ht="12.75">
      <c r="B235" s="90"/>
      <c r="C235" s="90"/>
      <c r="D235" s="90"/>
      <c r="E235" s="90"/>
      <c r="F235" s="90"/>
      <c r="G235" s="90"/>
      <c r="H235" s="90"/>
      <c r="I235" s="90"/>
      <c r="J235" s="90"/>
      <c r="K235" s="90"/>
      <c r="L235" s="90"/>
    </row>
    <row r="236" spans="2:12" ht="12.75">
      <c r="B236" s="90"/>
      <c r="C236" s="90"/>
      <c r="D236" s="90"/>
      <c r="E236" s="90"/>
      <c r="F236" s="90"/>
      <c r="G236" s="90"/>
      <c r="H236" s="90"/>
      <c r="I236" s="90"/>
      <c r="J236" s="90"/>
      <c r="K236" s="90"/>
      <c r="L236" s="90"/>
    </row>
    <row r="237" spans="2:12" ht="12.75">
      <c r="B237" s="90"/>
      <c r="C237" s="90"/>
      <c r="D237" s="90"/>
      <c r="E237" s="90"/>
      <c r="F237" s="90"/>
      <c r="G237" s="90"/>
      <c r="H237" s="90"/>
      <c r="I237" s="90"/>
      <c r="J237" s="90"/>
      <c r="K237" s="90"/>
      <c r="L237" s="90"/>
    </row>
    <row r="238" spans="2:12" ht="12.75">
      <c r="B238" s="90"/>
      <c r="C238" s="90"/>
      <c r="D238" s="90"/>
      <c r="E238" s="90"/>
      <c r="F238" s="90"/>
      <c r="G238" s="90"/>
      <c r="H238" s="90"/>
      <c r="I238" s="90"/>
      <c r="J238" s="90"/>
      <c r="K238" s="90"/>
      <c r="L238" s="90"/>
    </row>
    <row r="239" spans="2:12" ht="12.75">
      <c r="B239" s="90"/>
      <c r="C239" s="90"/>
      <c r="D239" s="90"/>
      <c r="E239" s="90"/>
      <c r="F239" s="90"/>
      <c r="G239" s="90"/>
      <c r="H239" s="90"/>
      <c r="I239" s="90"/>
      <c r="J239" s="90"/>
      <c r="K239" s="90"/>
      <c r="L239" s="90"/>
    </row>
    <row r="240" spans="2:12" ht="12.75">
      <c r="B240" s="90"/>
      <c r="C240" s="90"/>
      <c r="D240" s="90"/>
      <c r="E240" s="90"/>
      <c r="F240" s="90"/>
      <c r="G240" s="90"/>
      <c r="H240" s="90"/>
      <c r="I240" s="90"/>
      <c r="J240" s="90"/>
      <c r="K240" s="90"/>
      <c r="L240" s="90"/>
    </row>
    <row r="241" spans="2:12" ht="12.75">
      <c r="B241" s="90"/>
      <c r="C241" s="90"/>
      <c r="D241" s="90"/>
      <c r="E241" s="90"/>
      <c r="F241" s="90"/>
      <c r="G241" s="90"/>
      <c r="H241" s="90"/>
      <c r="I241" s="90"/>
      <c r="J241" s="90"/>
      <c r="K241" s="90"/>
      <c r="L241" s="90"/>
    </row>
    <row r="242" spans="2:12" ht="12.75">
      <c r="B242" s="90"/>
      <c r="C242" s="90"/>
      <c r="D242" s="90"/>
      <c r="E242" s="90"/>
      <c r="F242" s="90"/>
      <c r="G242" s="90"/>
      <c r="H242" s="90"/>
      <c r="I242" s="90"/>
      <c r="J242" s="90"/>
      <c r="K242" s="90"/>
      <c r="L242" s="90"/>
    </row>
    <row r="243" spans="2:12" ht="12.75">
      <c r="B243" s="90"/>
      <c r="C243" s="90"/>
      <c r="D243" s="90"/>
      <c r="E243" s="90"/>
      <c r="F243" s="90"/>
      <c r="G243" s="90"/>
      <c r="H243" s="90"/>
      <c r="I243" s="90"/>
      <c r="J243" s="90"/>
      <c r="K243" s="90"/>
      <c r="L243" s="90"/>
    </row>
    <row r="244" spans="2:12" ht="12.75">
      <c r="B244" s="90"/>
      <c r="C244" s="90"/>
      <c r="D244" s="90"/>
      <c r="E244" s="90"/>
      <c r="F244" s="90"/>
      <c r="G244" s="90"/>
      <c r="H244" s="90"/>
      <c r="I244" s="90"/>
      <c r="J244" s="90"/>
      <c r="K244" s="90"/>
      <c r="L244" s="90"/>
    </row>
    <row r="245" spans="2:12" ht="12.75">
      <c r="B245" s="90"/>
      <c r="C245" s="90"/>
      <c r="D245" s="90"/>
      <c r="E245" s="90"/>
      <c r="F245" s="90"/>
      <c r="G245" s="90"/>
      <c r="H245" s="90"/>
      <c r="I245" s="90"/>
      <c r="J245" s="90"/>
      <c r="K245" s="90"/>
      <c r="L245" s="90"/>
    </row>
    <row r="246" spans="2:12" ht="12.75">
      <c r="B246" s="90"/>
      <c r="C246" s="90"/>
      <c r="D246" s="90"/>
      <c r="E246" s="90"/>
      <c r="F246" s="90"/>
      <c r="G246" s="90"/>
      <c r="H246" s="90"/>
      <c r="I246" s="90"/>
      <c r="J246" s="90"/>
      <c r="K246" s="90"/>
      <c r="L246" s="90"/>
    </row>
    <row r="247" spans="2:12" ht="12.75">
      <c r="B247" s="90"/>
      <c r="C247" s="90"/>
      <c r="D247" s="90"/>
      <c r="E247" s="90"/>
      <c r="F247" s="90"/>
      <c r="G247" s="90"/>
      <c r="H247" s="90"/>
      <c r="I247" s="90"/>
      <c r="J247" s="90"/>
      <c r="K247" s="90"/>
      <c r="L247" s="90"/>
    </row>
    <row r="248" spans="2:12" ht="12.75">
      <c r="B248" s="90"/>
      <c r="C248" s="90"/>
      <c r="D248" s="90"/>
      <c r="E248" s="90"/>
      <c r="F248" s="90"/>
      <c r="G248" s="90"/>
      <c r="H248" s="90"/>
      <c r="I248" s="90"/>
      <c r="J248" s="90"/>
      <c r="K248" s="90"/>
      <c r="L248" s="90"/>
    </row>
    <row r="249" spans="2:12" ht="12.75">
      <c r="B249" s="90"/>
      <c r="C249" s="90"/>
      <c r="D249" s="90"/>
      <c r="E249" s="90"/>
      <c r="F249" s="90"/>
      <c r="G249" s="90"/>
      <c r="H249" s="90"/>
      <c r="I249" s="90"/>
      <c r="J249" s="90"/>
      <c r="K249" s="90"/>
      <c r="L249" s="90"/>
    </row>
    <row r="250" spans="2:12" ht="12.75">
      <c r="B250" s="90"/>
      <c r="C250" s="90"/>
      <c r="D250" s="90"/>
      <c r="E250" s="90"/>
      <c r="F250" s="90"/>
      <c r="G250" s="90"/>
      <c r="H250" s="90"/>
      <c r="I250" s="90"/>
      <c r="J250" s="90"/>
      <c r="K250" s="90"/>
      <c r="L250" s="90"/>
    </row>
    <row r="251" spans="2:12" ht="12.75">
      <c r="B251" s="90"/>
      <c r="C251" s="90"/>
      <c r="D251" s="90"/>
      <c r="E251" s="90"/>
      <c r="F251" s="90"/>
      <c r="G251" s="90"/>
      <c r="H251" s="90"/>
      <c r="I251" s="90"/>
      <c r="J251" s="90"/>
      <c r="K251" s="90"/>
      <c r="L251" s="90"/>
    </row>
    <row r="252" spans="2:12" ht="12.75">
      <c r="B252" s="90"/>
      <c r="C252" s="90"/>
      <c r="D252" s="90"/>
      <c r="E252" s="90"/>
      <c r="F252" s="90"/>
      <c r="G252" s="90"/>
      <c r="H252" s="90"/>
      <c r="I252" s="90"/>
      <c r="J252" s="90"/>
      <c r="K252" s="90"/>
      <c r="L252" s="90"/>
    </row>
    <row r="253" spans="2:12" ht="12.75">
      <c r="B253" s="90"/>
      <c r="C253" s="90"/>
      <c r="D253" s="90"/>
      <c r="E253" s="90"/>
      <c r="F253" s="90"/>
      <c r="G253" s="90"/>
      <c r="H253" s="90"/>
      <c r="I253" s="90"/>
      <c r="J253" s="90"/>
      <c r="K253" s="90"/>
      <c r="L253" s="90"/>
    </row>
    <row r="254" spans="2:12" ht="12.75">
      <c r="B254" s="90"/>
      <c r="C254" s="90"/>
      <c r="D254" s="90"/>
      <c r="E254" s="90"/>
      <c r="F254" s="90"/>
      <c r="G254" s="90"/>
      <c r="H254" s="90"/>
      <c r="I254" s="90"/>
      <c r="J254" s="90"/>
      <c r="K254" s="90"/>
      <c r="L254" s="90"/>
    </row>
    <row r="255" spans="2:12" ht="12.75">
      <c r="B255" s="90"/>
      <c r="C255" s="90"/>
      <c r="D255" s="90"/>
      <c r="E255" s="90"/>
      <c r="F255" s="90"/>
      <c r="G255" s="90"/>
      <c r="H255" s="90"/>
      <c r="I255" s="90"/>
      <c r="J255" s="90"/>
      <c r="K255" s="90"/>
      <c r="L255" s="90"/>
    </row>
    <row r="256" spans="2:12" ht="12.75">
      <c r="B256" s="90"/>
      <c r="C256" s="90"/>
      <c r="D256" s="90"/>
      <c r="E256" s="90"/>
      <c r="F256" s="90"/>
      <c r="G256" s="90"/>
      <c r="H256" s="90"/>
      <c r="I256" s="90"/>
      <c r="J256" s="90"/>
      <c r="K256" s="90"/>
      <c r="L256" s="90"/>
    </row>
    <row r="257" spans="2:12" ht="12.75">
      <c r="B257" s="90"/>
      <c r="C257" s="90"/>
      <c r="D257" s="90"/>
      <c r="E257" s="90"/>
      <c r="F257" s="90"/>
      <c r="G257" s="90"/>
      <c r="H257" s="90"/>
      <c r="I257" s="90"/>
      <c r="J257" s="90"/>
      <c r="K257" s="90"/>
      <c r="L257" s="90"/>
    </row>
    <row r="258" spans="2:12" ht="12.75">
      <c r="B258" s="90"/>
      <c r="C258" s="90"/>
      <c r="D258" s="90"/>
      <c r="E258" s="90"/>
      <c r="F258" s="90"/>
      <c r="G258" s="90"/>
      <c r="H258" s="90"/>
      <c r="I258" s="90"/>
      <c r="J258" s="90"/>
      <c r="K258" s="90"/>
      <c r="L258" s="90"/>
    </row>
    <row r="259" spans="2:12" ht="12.75">
      <c r="B259" s="90"/>
      <c r="C259" s="90"/>
      <c r="D259" s="90"/>
      <c r="E259" s="90"/>
      <c r="F259" s="90"/>
      <c r="G259" s="90"/>
      <c r="H259" s="90"/>
      <c r="I259" s="90"/>
      <c r="J259" s="90"/>
      <c r="K259" s="90"/>
      <c r="L259" s="90"/>
    </row>
    <row r="260" spans="2:12" ht="12.75">
      <c r="B260" s="90"/>
      <c r="C260" s="90"/>
      <c r="D260" s="90"/>
      <c r="E260" s="90"/>
      <c r="F260" s="90"/>
      <c r="G260" s="90"/>
      <c r="H260" s="90"/>
      <c r="I260" s="90"/>
      <c r="J260" s="90"/>
      <c r="K260" s="90"/>
      <c r="L260" s="90"/>
    </row>
    <row r="261" spans="2:12" ht="12.75">
      <c r="B261" s="90"/>
      <c r="C261" s="90"/>
      <c r="D261" s="90"/>
      <c r="E261" s="90"/>
      <c r="F261" s="90"/>
      <c r="G261" s="90"/>
      <c r="H261" s="90"/>
      <c r="I261" s="90"/>
      <c r="J261" s="90"/>
      <c r="K261" s="90"/>
      <c r="L261" s="90"/>
    </row>
    <row r="262" spans="2:12" ht="12.75">
      <c r="B262" s="90"/>
      <c r="C262" s="90"/>
      <c r="D262" s="90"/>
      <c r="E262" s="90"/>
      <c r="F262" s="90"/>
      <c r="G262" s="90"/>
      <c r="H262" s="90"/>
      <c r="I262" s="90"/>
      <c r="J262" s="90"/>
      <c r="K262" s="90"/>
      <c r="L262" s="90"/>
    </row>
    <row r="263" spans="2:12" ht="12.75">
      <c r="B263" s="90"/>
      <c r="C263" s="90"/>
      <c r="D263" s="90"/>
      <c r="E263" s="90"/>
      <c r="F263" s="90"/>
      <c r="G263" s="90"/>
      <c r="H263" s="90"/>
      <c r="I263" s="90"/>
      <c r="J263" s="90"/>
      <c r="K263" s="90"/>
      <c r="L263" s="90"/>
    </row>
    <row r="264" spans="2:12" ht="12.75">
      <c r="B264" s="90"/>
      <c r="C264" s="90"/>
      <c r="D264" s="90"/>
      <c r="E264" s="90"/>
      <c r="F264" s="90"/>
      <c r="G264" s="90"/>
      <c r="H264" s="90"/>
      <c r="I264" s="90"/>
      <c r="J264" s="90"/>
      <c r="K264" s="90"/>
      <c r="L264" s="90"/>
    </row>
    <row r="265" spans="2:12" ht="12.75">
      <c r="B265" s="90"/>
      <c r="C265" s="90"/>
      <c r="D265" s="90"/>
      <c r="E265" s="90"/>
      <c r="F265" s="90"/>
      <c r="G265" s="90"/>
      <c r="H265" s="90"/>
      <c r="I265" s="90"/>
      <c r="J265" s="90"/>
      <c r="K265" s="90"/>
      <c r="L265" s="90"/>
    </row>
    <row r="266" spans="2:12" ht="12.75">
      <c r="B266" s="90"/>
      <c r="C266" s="90"/>
      <c r="D266" s="90"/>
      <c r="E266" s="90"/>
      <c r="F266" s="90"/>
      <c r="G266" s="90"/>
      <c r="H266" s="90"/>
      <c r="I266" s="90"/>
      <c r="J266" s="90"/>
      <c r="K266" s="90"/>
      <c r="L266" s="90"/>
    </row>
    <row r="267" spans="2:12" ht="12.75">
      <c r="B267" s="90"/>
      <c r="C267" s="90"/>
      <c r="D267" s="90"/>
      <c r="E267" s="90"/>
      <c r="F267" s="90"/>
      <c r="G267" s="90"/>
      <c r="H267" s="90"/>
      <c r="I267" s="90"/>
      <c r="J267" s="90"/>
      <c r="K267" s="90"/>
      <c r="L267" s="90"/>
    </row>
    <row r="268" spans="2:12" ht="12.75">
      <c r="B268" s="90"/>
      <c r="C268" s="90"/>
      <c r="D268" s="90"/>
      <c r="E268" s="90"/>
      <c r="F268" s="90"/>
      <c r="G268" s="90"/>
      <c r="H268" s="90"/>
      <c r="I268" s="90"/>
      <c r="J268" s="90"/>
      <c r="K268" s="90"/>
      <c r="L268" s="90"/>
    </row>
    <row r="269" spans="2:12" ht="12.75">
      <c r="B269" s="90"/>
      <c r="C269" s="90"/>
      <c r="D269" s="90"/>
      <c r="E269" s="90"/>
      <c r="F269" s="90"/>
      <c r="G269" s="90"/>
      <c r="H269" s="90"/>
      <c r="I269" s="90"/>
      <c r="J269" s="90"/>
      <c r="K269" s="90"/>
      <c r="L269" s="90"/>
    </row>
    <row r="270" spans="2:12" ht="12.75">
      <c r="B270" s="90"/>
      <c r="C270" s="90"/>
      <c r="D270" s="90"/>
      <c r="E270" s="90"/>
      <c r="F270" s="90"/>
      <c r="G270" s="90"/>
      <c r="H270" s="90"/>
      <c r="I270" s="90"/>
      <c r="J270" s="90"/>
      <c r="K270" s="90"/>
      <c r="L270" s="90"/>
    </row>
    <row r="271" spans="2:12" ht="12.75">
      <c r="B271" s="90"/>
      <c r="C271" s="90"/>
      <c r="D271" s="90"/>
      <c r="E271" s="90"/>
      <c r="F271" s="90"/>
      <c r="G271" s="90"/>
      <c r="H271" s="90"/>
      <c r="I271" s="90"/>
      <c r="J271" s="90"/>
      <c r="K271" s="90"/>
      <c r="L271" s="90"/>
    </row>
    <row r="272" spans="2:12" ht="12.75">
      <c r="B272" s="90"/>
      <c r="C272" s="90"/>
      <c r="D272" s="90"/>
      <c r="E272" s="90"/>
      <c r="F272" s="90"/>
      <c r="G272" s="90"/>
      <c r="H272" s="90"/>
      <c r="I272" s="90"/>
      <c r="J272" s="90"/>
      <c r="K272" s="90"/>
      <c r="L272" s="90"/>
    </row>
    <row r="273" spans="2:12" ht="12.75">
      <c r="B273" s="90"/>
      <c r="C273" s="90"/>
      <c r="D273" s="90"/>
      <c r="E273" s="90"/>
      <c r="F273" s="90"/>
      <c r="G273" s="90"/>
      <c r="H273" s="90"/>
      <c r="I273" s="90"/>
      <c r="J273" s="90"/>
      <c r="K273" s="90"/>
      <c r="L273" s="90"/>
    </row>
    <row r="274" spans="2:12" ht="12.75">
      <c r="B274" s="90"/>
      <c r="C274" s="90"/>
      <c r="D274" s="90"/>
      <c r="E274" s="90"/>
      <c r="F274" s="90"/>
      <c r="G274" s="90"/>
      <c r="H274" s="90"/>
      <c r="I274" s="90"/>
      <c r="J274" s="90"/>
      <c r="K274" s="90"/>
      <c r="L274" s="90"/>
    </row>
    <row r="275" spans="2:12" ht="12.75">
      <c r="B275" s="90"/>
      <c r="C275" s="90"/>
      <c r="D275" s="90"/>
      <c r="E275" s="90"/>
      <c r="F275" s="90"/>
      <c r="G275" s="90"/>
      <c r="H275" s="90"/>
      <c r="I275" s="90"/>
      <c r="J275" s="90"/>
      <c r="K275" s="90"/>
      <c r="L275" s="90"/>
    </row>
    <row r="276" spans="2:12" ht="12.75">
      <c r="B276" s="90"/>
      <c r="C276" s="90"/>
      <c r="D276" s="90"/>
      <c r="E276" s="90"/>
      <c r="F276" s="90"/>
      <c r="G276" s="90"/>
      <c r="H276" s="90"/>
      <c r="I276" s="90"/>
      <c r="J276" s="90"/>
      <c r="K276" s="90"/>
      <c r="L276" s="90"/>
    </row>
    <row r="277" spans="2:12" ht="12.75">
      <c r="B277" s="90"/>
      <c r="C277" s="90"/>
      <c r="D277" s="90"/>
      <c r="E277" s="90"/>
      <c r="F277" s="90"/>
      <c r="G277" s="90"/>
      <c r="H277" s="90"/>
      <c r="I277" s="90"/>
      <c r="J277" s="90"/>
      <c r="K277" s="90"/>
      <c r="L277" s="90"/>
    </row>
    <row r="278" spans="2:12" ht="12.75">
      <c r="B278" s="90"/>
      <c r="C278" s="90"/>
      <c r="D278" s="90"/>
      <c r="E278" s="90"/>
      <c r="F278" s="90"/>
      <c r="G278" s="90"/>
      <c r="H278" s="90"/>
      <c r="I278" s="90"/>
      <c r="J278" s="90"/>
      <c r="K278" s="90"/>
      <c r="L278" s="90"/>
    </row>
    <row r="279" spans="2:12" ht="12.75">
      <c r="B279" s="90"/>
      <c r="C279" s="90"/>
      <c r="D279" s="90"/>
      <c r="E279" s="90"/>
      <c r="F279" s="90"/>
      <c r="G279" s="90"/>
      <c r="H279" s="90"/>
      <c r="I279" s="90"/>
      <c r="J279" s="90"/>
      <c r="K279" s="90"/>
      <c r="L279" s="90"/>
    </row>
    <row r="280" spans="2:12" ht="12.75">
      <c r="B280" s="90"/>
      <c r="C280" s="90"/>
      <c r="D280" s="90"/>
      <c r="E280" s="90"/>
      <c r="F280" s="90"/>
      <c r="G280" s="90"/>
      <c r="H280" s="90"/>
      <c r="I280" s="90"/>
      <c r="J280" s="90"/>
      <c r="K280" s="90"/>
      <c r="L280" s="90"/>
    </row>
    <row r="281" spans="2:12" ht="12.75">
      <c r="B281" s="90"/>
      <c r="C281" s="90"/>
      <c r="D281" s="90"/>
      <c r="E281" s="90"/>
      <c r="F281" s="90"/>
      <c r="G281" s="90"/>
      <c r="H281" s="90"/>
      <c r="I281" s="90"/>
      <c r="J281" s="90"/>
      <c r="K281" s="90"/>
      <c r="L281" s="90"/>
    </row>
    <row r="282" spans="2:12" ht="12.75">
      <c r="B282" s="90"/>
      <c r="C282" s="90"/>
      <c r="D282" s="90"/>
      <c r="E282" s="90"/>
      <c r="F282" s="90"/>
      <c r="G282" s="90"/>
      <c r="H282" s="90"/>
      <c r="I282" s="90"/>
      <c r="J282" s="90"/>
      <c r="K282" s="90"/>
      <c r="L282" s="90"/>
    </row>
    <row r="283" spans="2:12" ht="12.75">
      <c r="B283" s="90"/>
      <c r="C283" s="90"/>
      <c r="D283" s="90"/>
      <c r="E283" s="90"/>
      <c r="F283" s="90"/>
      <c r="G283" s="90"/>
      <c r="H283" s="90"/>
      <c r="I283" s="90"/>
      <c r="J283" s="90"/>
      <c r="K283" s="90"/>
      <c r="L283" s="90"/>
    </row>
    <row r="284" spans="2:12" ht="12.75">
      <c r="B284" s="90"/>
      <c r="C284" s="90"/>
      <c r="D284" s="90"/>
      <c r="E284" s="90"/>
      <c r="F284" s="90"/>
      <c r="G284" s="90"/>
      <c r="H284" s="90"/>
      <c r="I284" s="90"/>
      <c r="J284" s="90"/>
      <c r="K284" s="90"/>
      <c r="L284" s="90"/>
    </row>
    <row r="285" spans="2:12" ht="12.75">
      <c r="B285" s="90"/>
      <c r="C285" s="90"/>
      <c r="D285" s="90"/>
      <c r="E285" s="90"/>
      <c r="F285" s="90"/>
      <c r="G285" s="90"/>
      <c r="H285" s="90"/>
      <c r="I285" s="90"/>
      <c r="J285" s="90"/>
      <c r="K285" s="90"/>
      <c r="L285" s="90"/>
    </row>
    <row r="286" spans="2:12" ht="12.75">
      <c r="B286" s="90"/>
      <c r="C286" s="90"/>
      <c r="D286" s="90"/>
      <c r="E286" s="90"/>
      <c r="F286" s="90"/>
      <c r="G286" s="90"/>
      <c r="H286" s="90"/>
      <c r="I286" s="90"/>
      <c r="J286" s="90"/>
      <c r="K286" s="90"/>
      <c r="L286" s="90"/>
    </row>
    <row r="287" spans="2:12" ht="12.75">
      <c r="B287" s="90"/>
      <c r="C287" s="90"/>
      <c r="D287" s="90"/>
      <c r="E287" s="90"/>
      <c r="F287" s="90"/>
      <c r="G287" s="90"/>
      <c r="H287" s="90"/>
      <c r="I287" s="90"/>
      <c r="J287" s="90"/>
      <c r="K287" s="90"/>
      <c r="L287" s="90"/>
    </row>
    <row r="288" spans="2:12" ht="12.75">
      <c r="B288" s="90"/>
      <c r="C288" s="90"/>
      <c r="D288" s="90"/>
      <c r="E288" s="90"/>
      <c r="F288" s="90"/>
      <c r="G288" s="90"/>
      <c r="H288" s="90"/>
      <c r="I288" s="90"/>
      <c r="J288" s="90"/>
      <c r="K288" s="90"/>
      <c r="L288" s="90"/>
    </row>
    <row r="289" spans="2:12" ht="12.75">
      <c r="B289" s="90"/>
      <c r="C289" s="90"/>
      <c r="D289" s="90"/>
      <c r="E289" s="90"/>
      <c r="F289" s="90"/>
      <c r="G289" s="90"/>
      <c r="H289" s="90"/>
      <c r="I289" s="90"/>
      <c r="J289" s="90"/>
      <c r="K289" s="90"/>
      <c r="L289" s="90"/>
    </row>
    <row r="290" spans="2:12" ht="12.75">
      <c r="B290" s="90"/>
      <c r="C290" s="90"/>
      <c r="D290" s="90"/>
      <c r="E290" s="90"/>
      <c r="F290" s="90"/>
      <c r="G290" s="90"/>
      <c r="H290" s="90"/>
      <c r="I290" s="90"/>
      <c r="J290" s="90"/>
      <c r="K290" s="90"/>
      <c r="L290" s="90"/>
    </row>
    <row r="291" spans="2:12" ht="12.75">
      <c r="B291" s="90"/>
      <c r="C291" s="90"/>
      <c r="D291" s="90"/>
      <c r="E291" s="90"/>
      <c r="F291" s="90"/>
      <c r="G291" s="90"/>
      <c r="H291" s="90"/>
      <c r="I291" s="90"/>
      <c r="J291" s="90"/>
      <c r="K291" s="90"/>
      <c r="L291" s="90"/>
    </row>
    <row r="292" spans="2:12" ht="12.75">
      <c r="B292" s="90"/>
      <c r="C292" s="90"/>
      <c r="D292" s="90"/>
      <c r="E292" s="90"/>
      <c r="F292" s="90"/>
      <c r="G292" s="90"/>
      <c r="H292" s="90"/>
      <c r="I292" s="90"/>
      <c r="J292" s="90"/>
      <c r="K292" s="90"/>
      <c r="L292" s="90"/>
    </row>
    <row r="293" spans="2:12" ht="12.75">
      <c r="B293" s="90"/>
      <c r="C293" s="90"/>
      <c r="D293" s="90"/>
      <c r="E293" s="90"/>
      <c r="F293" s="90"/>
      <c r="G293" s="90"/>
      <c r="H293" s="90"/>
      <c r="I293" s="90"/>
      <c r="J293" s="90"/>
      <c r="K293" s="90"/>
      <c r="L293" s="90"/>
    </row>
    <row r="294" spans="2:12" ht="12.75">
      <c r="B294" s="90"/>
      <c r="C294" s="90"/>
      <c r="D294" s="90"/>
      <c r="E294" s="90"/>
      <c r="F294" s="90"/>
      <c r="G294" s="90"/>
      <c r="H294" s="90"/>
      <c r="I294" s="90"/>
      <c r="J294" s="90"/>
      <c r="K294" s="90"/>
      <c r="L294" s="90"/>
    </row>
    <row r="295" spans="2:12" ht="12.75">
      <c r="B295" s="90"/>
      <c r="C295" s="90"/>
      <c r="D295" s="90"/>
      <c r="E295" s="90"/>
      <c r="F295" s="90"/>
      <c r="G295" s="90"/>
      <c r="H295" s="90"/>
      <c r="I295" s="90"/>
      <c r="J295" s="90"/>
      <c r="K295" s="90"/>
      <c r="L295" s="90"/>
    </row>
    <row r="296" spans="2:12" ht="12.75">
      <c r="B296" s="90"/>
      <c r="C296" s="90"/>
      <c r="D296" s="90"/>
      <c r="E296" s="90"/>
      <c r="F296" s="90"/>
      <c r="G296" s="90"/>
      <c r="H296" s="90"/>
      <c r="I296" s="90"/>
      <c r="J296" s="90"/>
      <c r="K296" s="90"/>
      <c r="L296" s="90"/>
    </row>
    <row r="297" spans="2:12" ht="12.75">
      <c r="B297" s="90"/>
      <c r="C297" s="90"/>
      <c r="D297" s="90"/>
      <c r="E297" s="90"/>
      <c r="F297" s="90"/>
      <c r="G297" s="90"/>
      <c r="H297" s="90"/>
      <c r="I297" s="90"/>
      <c r="J297" s="90"/>
      <c r="K297" s="90"/>
      <c r="L297" s="90"/>
    </row>
    <row r="298" spans="2:12" ht="12.75">
      <c r="B298" s="90"/>
      <c r="C298" s="90"/>
      <c r="D298" s="90"/>
      <c r="E298" s="90"/>
      <c r="F298" s="90"/>
      <c r="G298" s="90"/>
      <c r="H298" s="90"/>
      <c r="I298" s="90"/>
      <c r="J298" s="90"/>
      <c r="K298" s="90"/>
      <c r="L298" s="90"/>
    </row>
    <row r="299" spans="2:12" ht="12.75">
      <c r="B299" s="90"/>
      <c r="C299" s="90"/>
      <c r="D299" s="90"/>
      <c r="E299" s="90"/>
      <c r="F299" s="90"/>
      <c r="G299" s="90"/>
      <c r="H299" s="90"/>
      <c r="I299" s="90"/>
      <c r="J299" s="90"/>
      <c r="K299" s="90"/>
      <c r="L299" s="90"/>
    </row>
    <row r="300" spans="2:12" ht="12.75">
      <c r="B300" s="90"/>
      <c r="C300" s="90"/>
      <c r="D300" s="90"/>
      <c r="E300" s="90"/>
      <c r="F300" s="90"/>
      <c r="G300" s="90"/>
      <c r="H300" s="90"/>
      <c r="I300" s="90"/>
      <c r="J300" s="90"/>
      <c r="K300" s="90"/>
      <c r="L300" s="90"/>
    </row>
    <row r="301" spans="2:12" ht="12.75">
      <c r="B301" s="90"/>
      <c r="C301" s="90"/>
      <c r="D301" s="90"/>
      <c r="E301" s="90"/>
      <c r="F301" s="90"/>
      <c r="G301" s="90"/>
      <c r="H301" s="90"/>
      <c r="I301" s="90"/>
      <c r="J301" s="90"/>
      <c r="K301" s="90"/>
      <c r="L301" s="90"/>
    </row>
    <row r="302" spans="2:12" ht="12.75">
      <c r="B302" s="90"/>
      <c r="C302" s="90"/>
      <c r="D302" s="90"/>
      <c r="E302" s="90"/>
      <c r="F302" s="90"/>
      <c r="G302" s="90"/>
      <c r="H302" s="90"/>
      <c r="I302" s="90"/>
      <c r="J302" s="90"/>
      <c r="K302" s="90"/>
      <c r="L302" s="90"/>
    </row>
    <row r="303" spans="2:12" ht="12.75">
      <c r="B303" s="90"/>
      <c r="C303" s="90"/>
      <c r="D303" s="90"/>
      <c r="E303" s="90"/>
      <c r="F303" s="90"/>
      <c r="G303" s="90"/>
      <c r="H303" s="90"/>
      <c r="I303" s="90"/>
      <c r="J303" s="90"/>
      <c r="K303" s="90"/>
      <c r="L303" s="90"/>
    </row>
    <row r="304" spans="2:12" ht="12.75">
      <c r="B304" s="90"/>
      <c r="C304" s="90"/>
      <c r="D304" s="90"/>
      <c r="E304" s="90"/>
      <c r="F304" s="90"/>
      <c r="G304" s="90"/>
      <c r="H304" s="90"/>
      <c r="I304" s="90"/>
      <c r="J304" s="90"/>
      <c r="K304" s="90"/>
      <c r="L304" s="90"/>
    </row>
    <row r="305" spans="2:12" ht="12.75">
      <c r="B305" s="90"/>
      <c r="C305" s="90"/>
      <c r="D305" s="90"/>
      <c r="E305" s="90"/>
      <c r="F305" s="90"/>
      <c r="G305" s="90"/>
      <c r="H305" s="90"/>
      <c r="I305" s="90"/>
      <c r="J305" s="90"/>
      <c r="K305" s="90"/>
      <c r="L305" s="90"/>
    </row>
    <row r="306" spans="2:12" ht="12.75">
      <c r="B306" s="90"/>
      <c r="C306" s="90"/>
      <c r="D306" s="90"/>
      <c r="E306" s="90"/>
      <c r="F306" s="90"/>
      <c r="G306" s="90"/>
      <c r="H306" s="90"/>
      <c r="I306" s="90"/>
      <c r="J306" s="90"/>
      <c r="K306" s="90"/>
      <c r="L306" s="90"/>
    </row>
    <row r="307" spans="2:12" ht="12.75">
      <c r="B307" s="90"/>
      <c r="C307" s="90"/>
      <c r="D307" s="90"/>
      <c r="E307" s="90"/>
      <c r="F307" s="90"/>
      <c r="G307" s="90"/>
      <c r="H307" s="90"/>
      <c r="I307" s="90"/>
      <c r="J307" s="90"/>
      <c r="K307" s="90"/>
      <c r="L307" s="90"/>
    </row>
    <row r="308" spans="2:12" ht="12.75">
      <c r="B308" s="90"/>
      <c r="C308" s="90"/>
      <c r="D308" s="90"/>
      <c r="E308" s="90"/>
      <c r="F308" s="90"/>
      <c r="G308" s="90"/>
      <c r="H308" s="90"/>
      <c r="I308" s="90"/>
      <c r="J308" s="90"/>
      <c r="K308" s="90"/>
      <c r="L308" s="90"/>
    </row>
    <row r="309" spans="2:12" ht="12.75">
      <c r="B309" s="90"/>
      <c r="C309" s="90"/>
      <c r="D309" s="90"/>
      <c r="E309" s="90"/>
      <c r="F309" s="90"/>
      <c r="G309" s="90"/>
      <c r="H309" s="90"/>
      <c r="I309" s="90"/>
      <c r="J309" s="90"/>
      <c r="K309" s="90"/>
      <c r="L309" s="90"/>
    </row>
    <row r="310" spans="2:12" ht="12.75">
      <c r="B310" s="90"/>
      <c r="C310" s="90"/>
      <c r="D310" s="90"/>
      <c r="E310" s="90"/>
      <c r="F310" s="90"/>
      <c r="G310" s="90"/>
      <c r="H310" s="90"/>
      <c r="I310" s="90"/>
      <c r="J310" s="90"/>
      <c r="K310" s="90"/>
      <c r="L310" s="90"/>
    </row>
    <row r="311" spans="2:12" ht="12.75">
      <c r="B311" s="90"/>
      <c r="C311" s="90"/>
      <c r="D311" s="90"/>
      <c r="E311" s="90"/>
      <c r="F311" s="90"/>
      <c r="G311" s="90"/>
      <c r="H311" s="90"/>
      <c r="I311" s="90"/>
      <c r="J311" s="90"/>
      <c r="K311" s="90"/>
      <c r="L311" s="90"/>
    </row>
    <row r="312" spans="2:12" ht="12.75">
      <c r="B312" s="90"/>
      <c r="C312" s="90"/>
      <c r="D312" s="90"/>
      <c r="E312" s="90"/>
      <c r="F312" s="90"/>
      <c r="G312" s="90"/>
      <c r="H312" s="90"/>
      <c r="I312" s="90"/>
      <c r="J312" s="90"/>
      <c r="K312" s="90"/>
      <c r="L312" s="90"/>
    </row>
    <row r="313" spans="2:12" ht="12.75">
      <c r="B313" s="90"/>
      <c r="C313" s="90"/>
      <c r="D313" s="90"/>
      <c r="E313" s="90"/>
      <c r="F313" s="90"/>
      <c r="G313" s="90"/>
      <c r="H313" s="90"/>
      <c r="I313" s="90"/>
      <c r="J313" s="90"/>
      <c r="K313" s="90"/>
      <c r="L313" s="90"/>
    </row>
    <row r="314" spans="2:12" ht="12.75">
      <c r="B314" s="90"/>
      <c r="C314" s="90"/>
      <c r="D314" s="90"/>
      <c r="E314" s="90"/>
      <c r="F314" s="90"/>
      <c r="G314" s="90"/>
      <c r="H314" s="90"/>
      <c r="I314" s="90"/>
      <c r="J314" s="90"/>
      <c r="K314" s="90"/>
      <c r="L314" s="90"/>
    </row>
    <row r="315" spans="2:12" ht="12.75">
      <c r="B315" s="90"/>
      <c r="C315" s="90"/>
      <c r="D315" s="90"/>
      <c r="E315" s="90"/>
      <c r="F315" s="90"/>
      <c r="G315" s="90"/>
      <c r="H315" s="90"/>
      <c r="I315" s="90"/>
      <c r="J315" s="90"/>
      <c r="K315" s="90"/>
      <c r="L315" s="90"/>
    </row>
    <row r="316" spans="2:12" ht="12.75">
      <c r="B316" s="90"/>
      <c r="C316" s="90"/>
      <c r="D316" s="90"/>
      <c r="E316" s="90"/>
      <c r="F316" s="90"/>
      <c r="G316" s="90"/>
      <c r="H316" s="90"/>
      <c r="I316" s="90"/>
      <c r="J316" s="90"/>
      <c r="K316" s="90"/>
      <c r="L316" s="90"/>
    </row>
    <row r="317" spans="2:12" ht="12.75">
      <c r="B317" s="90"/>
      <c r="C317" s="90"/>
      <c r="D317" s="90"/>
      <c r="E317" s="90"/>
      <c r="F317" s="90"/>
      <c r="G317" s="90"/>
      <c r="H317" s="90"/>
      <c r="I317" s="90"/>
      <c r="J317" s="90"/>
      <c r="K317" s="90"/>
      <c r="L317" s="90"/>
    </row>
    <row r="318" spans="2:12" ht="12.75">
      <c r="B318" s="90"/>
      <c r="C318" s="90"/>
      <c r="D318" s="90"/>
      <c r="E318" s="90"/>
      <c r="F318" s="90"/>
      <c r="G318" s="90"/>
      <c r="H318" s="90"/>
      <c r="I318" s="90"/>
      <c r="J318" s="90"/>
      <c r="K318" s="90"/>
      <c r="L318" s="90"/>
    </row>
    <row r="319" spans="2:12" ht="12.75">
      <c r="B319" s="90"/>
      <c r="C319" s="90"/>
      <c r="D319" s="90"/>
      <c r="E319" s="90"/>
      <c r="F319" s="90"/>
      <c r="G319" s="90"/>
      <c r="H319" s="90"/>
      <c r="I319" s="90"/>
      <c r="J319" s="90"/>
      <c r="K319" s="90"/>
      <c r="L319" s="90"/>
    </row>
    <row r="320" spans="2:12" ht="12.75">
      <c r="B320" s="90"/>
      <c r="C320" s="90"/>
      <c r="D320" s="90"/>
      <c r="E320" s="90"/>
      <c r="F320" s="90"/>
      <c r="G320" s="90"/>
      <c r="H320" s="90"/>
      <c r="I320" s="90"/>
      <c r="J320" s="90"/>
      <c r="K320" s="90"/>
      <c r="L320" s="90"/>
    </row>
  </sheetData>
  <sheetProtection password="C690" sheet="1" objects="1" scenarios="1" selectLockedCells="1"/>
  <mergeCells count="37">
    <mergeCell ref="B29:E29"/>
    <mergeCell ref="B30:E30"/>
    <mergeCell ref="B31:E31"/>
    <mergeCell ref="B32:E32"/>
    <mergeCell ref="B34:E34"/>
    <mergeCell ref="B35:E35"/>
    <mergeCell ref="B33:E33"/>
    <mergeCell ref="B23:E23"/>
    <mergeCell ref="B25:E25"/>
    <mergeCell ref="B26:E26"/>
    <mergeCell ref="B27:E27"/>
    <mergeCell ref="B28:E28"/>
    <mergeCell ref="B24:E24"/>
    <mergeCell ref="B19:E19"/>
    <mergeCell ref="B20:E20"/>
    <mergeCell ref="B21:E21"/>
    <mergeCell ref="B22:E22"/>
    <mergeCell ref="B15:E15"/>
    <mergeCell ref="B16:E16"/>
    <mergeCell ref="B17:E17"/>
    <mergeCell ref="B18:E18"/>
    <mergeCell ref="B10:E10"/>
    <mergeCell ref="B11:E11"/>
    <mergeCell ref="B12:E12"/>
    <mergeCell ref="B13:E13"/>
    <mergeCell ref="B14:E14"/>
    <mergeCell ref="B2:M2"/>
    <mergeCell ref="N1:N2"/>
    <mergeCell ref="B1:M1"/>
    <mergeCell ref="B3:M3"/>
    <mergeCell ref="G6:H6"/>
    <mergeCell ref="B9:E9"/>
    <mergeCell ref="B4:E4"/>
    <mergeCell ref="B5:E5"/>
    <mergeCell ref="B6:E6"/>
    <mergeCell ref="B7:E7"/>
    <mergeCell ref="B8:E8"/>
  </mergeCells>
  <hyperlinks>
    <hyperlink ref="N1:N2" location="'CP2-3'!B19" display="CP2-3 Home"/>
  </hyperlinks>
  <printOptions/>
  <pageMargins left="0.75" right="0.75" top="1" bottom="1" header="0.5" footer="0.5"/>
  <pageSetup horizontalDpi="600" verticalDpi="600" orientation="portrait" scale="56"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5" width="12.7109375" style="0" customWidth="1"/>
  </cols>
  <sheetData>
    <row r="1" spans="1:12" ht="16.5" thickTop="1">
      <c r="A1" s="93"/>
      <c r="B1" s="256" t="s">
        <v>285</v>
      </c>
      <c r="C1" s="256"/>
      <c r="D1" s="256"/>
      <c r="E1" s="256"/>
      <c r="F1" s="256"/>
      <c r="G1" s="256"/>
      <c r="H1" s="256"/>
      <c r="I1" s="256"/>
      <c r="J1" s="256"/>
      <c r="K1" s="256"/>
      <c r="L1" s="260" t="s">
        <v>473</v>
      </c>
    </row>
    <row r="2" spans="1:12" ht="16.5" thickBot="1">
      <c r="A2" s="93"/>
      <c r="B2" s="256" t="s">
        <v>321</v>
      </c>
      <c r="C2" s="256"/>
      <c r="D2" s="256"/>
      <c r="E2" s="256"/>
      <c r="F2" s="256"/>
      <c r="G2" s="256"/>
      <c r="H2" s="256"/>
      <c r="I2" s="256"/>
      <c r="J2" s="256"/>
      <c r="K2" s="256"/>
      <c r="L2" s="261"/>
    </row>
    <row r="3" spans="1:11" ht="13.5" thickTop="1">
      <c r="A3" s="93"/>
      <c r="B3" s="284" t="s">
        <v>322</v>
      </c>
      <c r="C3" s="284"/>
      <c r="D3" s="284"/>
      <c r="E3" s="284"/>
      <c r="F3" s="284"/>
      <c r="G3" s="284"/>
      <c r="H3" s="284"/>
      <c r="I3" s="284"/>
      <c r="J3" s="284"/>
      <c r="K3" s="284"/>
    </row>
    <row r="4" spans="1:11" ht="12.75">
      <c r="A4" s="93"/>
      <c r="B4" s="262"/>
      <c r="C4" s="262"/>
      <c r="D4" s="262"/>
      <c r="E4" s="262"/>
      <c r="F4" s="262"/>
      <c r="G4" s="262"/>
      <c r="H4" s="173"/>
      <c r="I4" s="173"/>
      <c r="J4" s="173"/>
      <c r="K4" s="14"/>
    </row>
    <row r="5" spans="1:11" ht="12.75">
      <c r="A5" s="93"/>
      <c r="B5" s="262"/>
      <c r="C5" s="262"/>
      <c r="D5" s="262"/>
      <c r="E5" s="262"/>
      <c r="F5" s="262"/>
      <c r="G5" s="262"/>
      <c r="H5" s="224" t="s">
        <v>298</v>
      </c>
      <c r="I5" s="224"/>
      <c r="J5" s="224"/>
      <c r="K5" s="14"/>
    </row>
    <row r="6" spans="1:11" ht="12.75">
      <c r="A6" s="93"/>
      <c r="B6" s="291"/>
      <c r="C6" s="291"/>
      <c r="D6" s="291"/>
      <c r="E6" s="291"/>
      <c r="F6" s="291"/>
      <c r="G6" s="291"/>
      <c r="H6" s="30">
        <v>2012</v>
      </c>
      <c r="I6" s="30">
        <v>2011</v>
      </c>
      <c r="J6" s="30">
        <v>2010</v>
      </c>
      <c r="K6" s="14"/>
    </row>
    <row r="7" spans="1:11" ht="15" customHeight="1">
      <c r="A7" s="93"/>
      <c r="B7" s="263" t="s">
        <v>323</v>
      </c>
      <c r="C7" s="263"/>
      <c r="D7" s="263"/>
      <c r="E7" s="263"/>
      <c r="F7" s="263"/>
      <c r="G7" s="263"/>
      <c r="H7" s="179"/>
      <c r="I7" s="179"/>
      <c r="J7" s="179"/>
      <c r="K7" s="14"/>
    </row>
    <row r="8" spans="1:11" ht="15" customHeight="1">
      <c r="A8" s="93"/>
      <c r="B8" s="274" t="s">
        <v>449</v>
      </c>
      <c r="C8" s="262"/>
      <c r="D8" s="262"/>
      <c r="E8" s="262"/>
      <c r="F8" s="262"/>
      <c r="G8" s="262"/>
      <c r="H8" s="201">
        <v>185251</v>
      </c>
      <c r="I8" s="201">
        <v>272958</v>
      </c>
      <c r="J8" s="201">
        <v>219893</v>
      </c>
      <c r="K8" s="14"/>
    </row>
    <row r="9" spans="1:11" ht="15" customHeight="1">
      <c r="A9" s="93"/>
      <c r="B9" s="274" t="s">
        <v>450</v>
      </c>
      <c r="C9" s="262"/>
      <c r="D9" s="262"/>
      <c r="E9" s="262"/>
      <c r="F9" s="262"/>
      <c r="G9" s="262"/>
      <c r="H9" s="179"/>
      <c r="I9" s="179"/>
      <c r="J9" s="179"/>
      <c r="K9" s="14"/>
    </row>
    <row r="10" spans="1:11" ht="15" customHeight="1">
      <c r="A10" s="93"/>
      <c r="B10" s="274" t="s">
        <v>451</v>
      </c>
      <c r="C10" s="262"/>
      <c r="D10" s="262"/>
      <c r="E10" s="262"/>
      <c r="F10" s="262"/>
      <c r="G10" s="262"/>
      <c r="H10" s="179">
        <v>108112</v>
      </c>
      <c r="I10" s="179">
        <v>101105</v>
      </c>
      <c r="J10" s="179">
        <v>92350</v>
      </c>
      <c r="K10" s="14"/>
    </row>
    <row r="11" spans="1:11" ht="15" customHeight="1">
      <c r="A11" s="93"/>
      <c r="B11" s="274" t="s">
        <v>452</v>
      </c>
      <c r="C11" s="262"/>
      <c r="D11" s="262"/>
      <c r="E11" s="262"/>
      <c r="F11" s="262"/>
      <c r="G11" s="262"/>
      <c r="H11" s="179">
        <v>-12150</v>
      </c>
      <c r="I11" s="179">
        <v>-8727</v>
      </c>
      <c r="J11" s="179">
        <v>2161</v>
      </c>
      <c r="K11" s="14"/>
    </row>
    <row r="12" spans="1:11" ht="15" customHeight="1">
      <c r="A12" s="93"/>
      <c r="B12" s="274" t="s">
        <v>453</v>
      </c>
      <c r="C12" s="262"/>
      <c r="D12" s="262"/>
      <c r="E12" s="262"/>
      <c r="F12" s="262"/>
      <c r="G12" s="262"/>
      <c r="H12" s="179">
        <v>-8995</v>
      </c>
      <c r="I12" s="179">
        <v>-12847</v>
      </c>
      <c r="J12" s="179">
        <v>-6438</v>
      </c>
      <c r="K12" s="14"/>
    </row>
    <row r="13" spans="1:11" ht="15" customHeight="1">
      <c r="A13" s="93"/>
      <c r="B13" s="274" t="s">
        <v>454</v>
      </c>
      <c r="C13" s="262"/>
      <c r="D13" s="262"/>
      <c r="E13" s="262"/>
      <c r="F13" s="262"/>
      <c r="G13" s="262"/>
      <c r="H13" s="179">
        <v>3068</v>
      </c>
      <c r="I13" s="179">
        <v>10725</v>
      </c>
      <c r="J13" s="179">
        <v>4766</v>
      </c>
      <c r="K13" s="14"/>
    </row>
    <row r="14" spans="1:11" ht="15" customHeight="1">
      <c r="A14" s="93"/>
      <c r="B14" s="274" t="s">
        <v>455</v>
      </c>
      <c r="C14" s="262"/>
      <c r="D14" s="262"/>
      <c r="E14" s="262"/>
      <c r="F14" s="262"/>
      <c r="G14" s="262"/>
      <c r="H14" s="179">
        <v>857</v>
      </c>
      <c r="I14" s="179">
        <v>119</v>
      </c>
      <c r="J14" s="179">
        <v>339</v>
      </c>
      <c r="K14" s="14"/>
    </row>
    <row r="15" spans="1:11" ht="15" customHeight="1">
      <c r="A15" s="93"/>
      <c r="B15" s="274" t="s">
        <v>456</v>
      </c>
      <c r="C15" s="262"/>
      <c r="D15" s="262"/>
      <c r="E15" s="262"/>
      <c r="F15" s="262"/>
      <c r="G15" s="262"/>
      <c r="H15" s="179"/>
      <c r="I15" s="179"/>
      <c r="J15" s="179"/>
      <c r="K15" s="14"/>
    </row>
    <row r="16" spans="1:11" ht="15" customHeight="1">
      <c r="A16" s="93"/>
      <c r="B16" s="274" t="s">
        <v>457</v>
      </c>
      <c r="C16" s="262"/>
      <c r="D16" s="262"/>
      <c r="E16" s="262"/>
      <c r="F16" s="262"/>
      <c r="G16" s="262"/>
      <c r="H16" s="179">
        <v>-251</v>
      </c>
      <c r="I16" s="179">
        <v>1835</v>
      </c>
      <c r="J16" s="179">
        <v>-1825</v>
      </c>
      <c r="K16" s="14"/>
    </row>
    <row r="17" spans="1:11" ht="15" customHeight="1">
      <c r="A17" s="93"/>
      <c r="B17" s="274" t="s">
        <v>458</v>
      </c>
      <c r="C17" s="262"/>
      <c r="D17" s="262"/>
      <c r="E17" s="262"/>
      <c r="F17" s="262"/>
      <c r="G17" s="262"/>
      <c r="H17" s="179">
        <v>-20817</v>
      </c>
      <c r="I17" s="179">
        <v>-43372</v>
      </c>
      <c r="J17" s="179">
        <v>-15544</v>
      </c>
      <c r="K17" s="14"/>
    </row>
    <row r="18" spans="1:11" ht="15" customHeight="1">
      <c r="A18" s="93"/>
      <c r="B18" s="274" t="s">
        <v>459</v>
      </c>
      <c r="C18" s="262"/>
      <c r="D18" s="262"/>
      <c r="E18" s="262"/>
      <c r="F18" s="262"/>
      <c r="G18" s="262"/>
      <c r="H18" s="179">
        <v>6317</v>
      </c>
      <c r="I18" s="179">
        <v>14825</v>
      </c>
      <c r="J18" s="179">
        <v>-25619</v>
      </c>
      <c r="K18" s="14"/>
    </row>
    <row r="19" spans="1:11" ht="15" customHeight="1">
      <c r="A19" s="93"/>
      <c r="B19" s="274" t="s">
        <v>460</v>
      </c>
      <c r="C19" s="262"/>
      <c r="D19" s="262"/>
      <c r="E19" s="262"/>
      <c r="F19" s="262"/>
      <c r="G19" s="262"/>
      <c r="H19" s="185">
        <v>21310</v>
      </c>
      <c r="I19" s="185">
        <v>48492</v>
      </c>
      <c r="J19" s="185">
        <v>55311</v>
      </c>
      <c r="K19" s="14"/>
    </row>
    <row r="20" spans="1:11" ht="15" customHeight="1">
      <c r="A20" s="93"/>
      <c r="B20" s="274" t="s">
        <v>461</v>
      </c>
      <c r="C20" s="262"/>
      <c r="D20" s="262"/>
      <c r="E20" s="262"/>
      <c r="F20" s="262"/>
      <c r="G20" s="262"/>
      <c r="H20" s="186">
        <f>SUM(H8:H19)</f>
        <v>282702</v>
      </c>
      <c r="I20" s="186">
        <f>SUM(I8:I19)</f>
        <v>385113</v>
      </c>
      <c r="J20" s="186">
        <f>SUM(J8:J19)</f>
        <v>325394</v>
      </c>
      <c r="K20" s="14"/>
    </row>
    <row r="21" spans="1:11" ht="15" customHeight="1">
      <c r="A21" s="93"/>
      <c r="B21" s="262" t="s">
        <v>324</v>
      </c>
      <c r="C21" s="262"/>
      <c r="D21" s="262"/>
      <c r="E21" s="262"/>
      <c r="F21" s="262"/>
      <c r="G21" s="262"/>
      <c r="H21" s="179"/>
      <c r="I21" s="179"/>
      <c r="J21" s="179"/>
      <c r="K21" s="14"/>
    </row>
    <row r="22" spans="1:11" ht="15" customHeight="1">
      <c r="A22" s="93"/>
      <c r="B22" s="274" t="s">
        <v>462</v>
      </c>
      <c r="C22" s="262"/>
      <c r="D22" s="262"/>
      <c r="E22" s="262"/>
      <c r="F22" s="262"/>
      <c r="G22" s="262"/>
      <c r="H22" s="179">
        <v>-190010</v>
      </c>
      <c r="I22" s="179">
        <v>-143642</v>
      </c>
      <c r="J22" s="179">
        <v>-109260</v>
      </c>
      <c r="K22" s="14"/>
    </row>
    <row r="23" spans="1:11" ht="15" customHeight="1">
      <c r="A23" s="93"/>
      <c r="B23" s="274" t="s">
        <v>463</v>
      </c>
      <c r="C23" s="262"/>
      <c r="D23" s="262"/>
      <c r="E23" s="262"/>
      <c r="F23" s="262"/>
      <c r="G23" s="262"/>
      <c r="H23" s="179">
        <v>-169467</v>
      </c>
      <c r="I23" s="179">
        <v>-463129</v>
      </c>
      <c r="J23" s="179">
        <v>-806546</v>
      </c>
      <c r="K23" s="14"/>
    </row>
    <row r="24" spans="1:11" ht="15" customHeight="1">
      <c r="A24" s="93"/>
      <c r="B24" s="274" t="s">
        <v>464</v>
      </c>
      <c r="C24" s="262"/>
      <c r="D24" s="262"/>
      <c r="E24" s="262"/>
      <c r="F24" s="262"/>
      <c r="G24" s="262"/>
      <c r="H24" s="185">
        <v>414769</v>
      </c>
      <c r="I24" s="185">
        <v>571236</v>
      </c>
      <c r="J24" s="185">
        <v>421040</v>
      </c>
      <c r="K24" s="14"/>
    </row>
    <row r="25" spans="1:11" ht="15" customHeight="1">
      <c r="A25" s="93"/>
      <c r="B25" s="274" t="s">
        <v>465</v>
      </c>
      <c r="C25" s="262"/>
      <c r="D25" s="262"/>
      <c r="E25" s="262"/>
      <c r="F25" s="262"/>
      <c r="G25" s="262"/>
      <c r="H25" s="186">
        <f>SUM(H22:H24)</f>
        <v>55292</v>
      </c>
      <c r="I25" s="186">
        <f>SUM(I22:I24)</f>
        <v>-35535</v>
      </c>
      <c r="J25" s="186">
        <f>SUM(J22:J24)</f>
        <v>-494766</v>
      </c>
      <c r="K25" s="14"/>
    </row>
    <row r="26" spans="1:11" ht="15" customHeight="1">
      <c r="A26" s="93"/>
      <c r="B26" s="262" t="s">
        <v>325</v>
      </c>
      <c r="C26" s="262"/>
      <c r="D26" s="262"/>
      <c r="E26" s="262"/>
      <c r="F26" s="262"/>
      <c r="G26" s="262"/>
      <c r="H26" s="179"/>
      <c r="I26" s="179"/>
      <c r="J26" s="179"/>
      <c r="K26" s="14"/>
    </row>
    <row r="27" spans="1:11" ht="15" customHeight="1">
      <c r="A27" s="93"/>
      <c r="B27" s="274" t="s">
        <v>466</v>
      </c>
      <c r="C27" s="262"/>
      <c r="D27" s="262"/>
      <c r="E27" s="262"/>
      <c r="F27" s="262"/>
      <c r="G27" s="262"/>
      <c r="H27" s="179">
        <v>4136</v>
      </c>
      <c r="I27" s="179">
        <v>24129</v>
      </c>
      <c r="J27" s="179">
        <v>3250</v>
      </c>
      <c r="K27" s="14"/>
    </row>
    <row r="28" spans="1:11" ht="15" customHeight="1">
      <c r="A28" s="93"/>
      <c r="B28" s="274" t="s">
        <v>467</v>
      </c>
      <c r="C28" s="262"/>
      <c r="D28" s="262"/>
      <c r="E28" s="262"/>
      <c r="F28" s="262"/>
      <c r="G28" s="262"/>
      <c r="H28" s="179">
        <v>8995</v>
      </c>
      <c r="I28" s="179">
        <v>12847</v>
      </c>
      <c r="J28" s="179">
        <v>6438</v>
      </c>
      <c r="K28" s="14"/>
    </row>
    <row r="29" spans="1:11" ht="15" customHeight="1">
      <c r="A29" s="93"/>
      <c r="B29" s="274" t="s">
        <v>468</v>
      </c>
      <c r="C29" s="262"/>
      <c r="D29" s="262"/>
      <c r="E29" s="262"/>
      <c r="F29" s="262"/>
      <c r="G29" s="262"/>
      <c r="H29" s="185">
        <v>-545478</v>
      </c>
      <c r="I29" s="185">
        <v>-204718</v>
      </c>
      <c r="J29" s="185">
        <v>0</v>
      </c>
      <c r="K29" s="14"/>
    </row>
    <row r="30" spans="1:11" ht="15" customHeight="1">
      <c r="A30" s="93"/>
      <c r="B30" s="274" t="s">
        <v>469</v>
      </c>
      <c r="C30" s="262"/>
      <c r="D30" s="262"/>
      <c r="E30" s="262"/>
      <c r="F30" s="262"/>
      <c r="G30" s="262"/>
      <c r="H30" s="186">
        <f>SUM(H27:H29)</f>
        <v>-532347</v>
      </c>
      <c r="I30" s="186">
        <f>SUM(I27:I29)</f>
        <v>-167742</v>
      </c>
      <c r="J30" s="186">
        <f>SUM(J27:J29)</f>
        <v>9688</v>
      </c>
      <c r="K30" s="14"/>
    </row>
    <row r="31" spans="1:11" ht="15" customHeight="1">
      <c r="A31" s="93"/>
      <c r="B31" s="262" t="s">
        <v>327</v>
      </c>
      <c r="C31" s="262"/>
      <c r="D31" s="262"/>
      <c r="E31" s="262"/>
      <c r="F31" s="262"/>
      <c r="G31" s="262"/>
      <c r="H31" s="186">
        <v>-631</v>
      </c>
      <c r="I31" s="186">
        <v>-603</v>
      </c>
      <c r="J31" s="186">
        <v>2673</v>
      </c>
      <c r="K31" s="14"/>
    </row>
    <row r="32" spans="1:11" ht="15" customHeight="1">
      <c r="A32" s="93"/>
      <c r="B32" s="274" t="s">
        <v>470</v>
      </c>
      <c r="C32" s="262"/>
      <c r="D32" s="262"/>
      <c r="E32" s="262"/>
      <c r="F32" s="262"/>
      <c r="G32" s="262"/>
      <c r="H32" s="179">
        <f>H20+H25+H30+H31</f>
        <v>-194984</v>
      </c>
      <c r="I32" s="179">
        <f>I20+I25+I30+I31</f>
        <v>181233</v>
      </c>
      <c r="J32" s="179">
        <f>J20+J25+J30+J31</f>
        <v>-157011</v>
      </c>
      <c r="K32" s="14"/>
    </row>
    <row r="33" spans="1:11" ht="15" customHeight="1">
      <c r="A33" s="93"/>
      <c r="B33" s="262" t="s">
        <v>328</v>
      </c>
      <c r="C33" s="262"/>
      <c r="D33" s="262"/>
      <c r="E33" s="262"/>
      <c r="F33" s="262"/>
      <c r="G33" s="262"/>
      <c r="H33" s="185">
        <v>340257</v>
      </c>
      <c r="I33" s="185">
        <v>159024</v>
      </c>
      <c r="J33" s="185">
        <v>316035</v>
      </c>
      <c r="K33" s="14"/>
    </row>
    <row r="34" spans="1:11" ht="15" customHeight="1" thickBot="1">
      <c r="A34" s="93"/>
      <c r="B34" s="262" t="s">
        <v>329</v>
      </c>
      <c r="C34" s="262"/>
      <c r="D34" s="262"/>
      <c r="E34" s="262"/>
      <c r="F34" s="262"/>
      <c r="G34" s="262"/>
      <c r="H34" s="200">
        <f>SUM(H32:H33)</f>
        <v>145273</v>
      </c>
      <c r="I34" s="200">
        <f>SUM(I32:I33)</f>
        <v>340257</v>
      </c>
      <c r="J34" s="200">
        <f>SUM(J32:J33)</f>
        <v>159024</v>
      </c>
      <c r="K34" s="14"/>
    </row>
    <row r="35" spans="1:11" ht="15" customHeight="1" thickTop="1">
      <c r="A35" s="93"/>
      <c r="B35" s="262" t="s">
        <v>330</v>
      </c>
      <c r="C35" s="262"/>
      <c r="D35" s="262"/>
      <c r="E35" s="262"/>
      <c r="F35" s="262"/>
      <c r="G35" s="262"/>
      <c r="H35" s="179"/>
      <c r="I35" s="179"/>
      <c r="J35" s="179"/>
      <c r="K35" s="14"/>
    </row>
    <row r="36" spans="1:11" ht="15" customHeight="1">
      <c r="A36" s="93"/>
      <c r="B36" s="262" t="s">
        <v>331</v>
      </c>
      <c r="C36" s="262"/>
      <c r="D36" s="262"/>
      <c r="E36" s="262"/>
      <c r="F36" s="262"/>
      <c r="G36" s="262"/>
      <c r="H36" s="179"/>
      <c r="I36" s="179"/>
      <c r="J36" s="179"/>
      <c r="K36" s="14"/>
    </row>
    <row r="37" spans="1:11" ht="15" customHeight="1" thickBot="1">
      <c r="A37" s="93"/>
      <c r="B37" s="274" t="s">
        <v>471</v>
      </c>
      <c r="C37" s="262"/>
      <c r="D37" s="262"/>
      <c r="E37" s="262"/>
      <c r="F37" s="262"/>
      <c r="G37" s="262"/>
      <c r="H37" s="198">
        <v>120847</v>
      </c>
      <c r="I37" s="198">
        <v>121341</v>
      </c>
      <c r="J37" s="198">
        <v>137490</v>
      </c>
      <c r="K37" s="14"/>
    </row>
    <row r="38" spans="1:11" ht="15" customHeight="1" thickBot="1" thickTop="1">
      <c r="A38" s="93"/>
      <c r="B38" s="274" t="s">
        <v>472</v>
      </c>
      <c r="C38" s="262"/>
      <c r="D38" s="262"/>
      <c r="E38" s="262"/>
      <c r="F38" s="262"/>
      <c r="G38" s="262"/>
      <c r="H38" s="198">
        <v>21955</v>
      </c>
      <c r="I38" s="198">
        <v>8077</v>
      </c>
      <c r="J38" s="198">
        <v>12960</v>
      </c>
      <c r="K38" s="14"/>
    </row>
    <row r="39" spans="1:11" ht="15" customHeight="1" thickTop="1">
      <c r="A39" s="93"/>
      <c r="B39" s="207"/>
      <c r="C39" s="207"/>
      <c r="D39" s="207"/>
      <c r="E39" s="207"/>
      <c r="F39" s="207"/>
      <c r="G39" s="207"/>
      <c r="H39" s="179"/>
      <c r="I39" s="179"/>
      <c r="J39" s="179"/>
      <c r="K39" s="14"/>
    </row>
  </sheetData>
  <sheetProtection password="C690" sheet="1" objects="1" scenarios="1" selectLockedCells="1"/>
  <mergeCells count="40">
    <mergeCell ref="B34:G34"/>
    <mergeCell ref="B35:G35"/>
    <mergeCell ref="B36:G36"/>
    <mergeCell ref="B37:G37"/>
    <mergeCell ref="B38:G38"/>
    <mergeCell ref="B28:G28"/>
    <mergeCell ref="B29:G29"/>
    <mergeCell ref="B30:G30"/>
    <mergeCell ref="B31:G31"/>
    <mergeCell ref="B32:G32"/>
    <mergeCell ref="B21:G21"/>
    <mergeCell ref="B33:G33"/>
    <mergeCell ref="B22:G22"/>
    <mergeCell ref="B23:G23"/>
    <mergeCell ref="B24:G24"/>
    <mergeCell ref="B25:G25"/>
    <mergeCell ref="B26:G26"/>
    <mergeCell ref="B27:G27"/>
    <mergeCell ref="B15:G15"/>
    <mergeCell ref="B16:G16"/>
    <mergeCell ref="B17:G17"/>
    <mergeCell ref="B18:G18"/>
    <mergeCell ref="B19:G19"/>
    <mergeCell ref="B20:G20"/>
    <mergeCell ref="B8:G8"/>
    <mergeCell ref="B10:G10"/>
    <mergeCell ref="B11:G11"/>
    <mergeCell ref="B12:G12"/>
    <mergeCell ref="B13:G13"/>
    <mergeCell ref="B14:G14"/>
    <mergeCell ref="L1:L2"/>
    <mergeCell ref="B3:K3"/>
    <mergeCell ref="B2:K2"/>
    <mergeCell ref="B1:K1"/>
    <mergeCell ref="H5:J5"/>
    <mergeCell ref="B9:G9"/>
    <mergeCell ref="B7:G7"/>
    <mergeCell ref="B6:G6"/>
    <mergeCell ref="B5:G5"/>
    <mergeCell ref="B4:G4"/>
  </mergeCells>
  <hyperlinks>
    <hyperlink ref="L1:L2" location="'CP2-3'!B19" display="CP2-3 Home"/>
  </hyperlinks>
  <printOptions/>
  <pageMargins left="0.75" right="0.75" top="1" bottom="1" header="0.5" footer="0.5"/>
  <pageSetup horizontalDpi="600" verticalDpi="600" orientation="portrait"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G35"/>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4" width="12.7109375" style="0" customWidth="1"/>
  </cols>
  <sheetData>
    <row r="1" spans="1:6" ht="12.75">
      <c r="A1" s="236" t="s">
        <v>61</v>
      </c>
      <c r="B1" s="236"/>
      <c r="C1" s="236"/>
      <c r="F1" s="4"/>
    </row>
    <row r="2" spans="2:6" ht="12.75">
      <c r="B2" s="4"/>
      <c r="C2" s="4"/>
      <c r="D2" s="4"/>
      <c r="E2" s="4"/>
      <c r="F2" s="4"/>
    </row>
    <row r="3" spans="1:7" ht="12.75">
      <c r="A3" s="93"/>
      <c r="B3" s="7" t="s">
        <v>106</v>
      </c>
      <c r="C3" s="7"/>
      <c r="D3" s="7"/>
      <c r="E3" s="7"/>
      <c r="F3" s="8"/>
      <c r="G3" s="12"/>
    </row>
    <row r="4" spans="1:7" ht="12.75">
      <c r="A4" s="93"/>
      <c r="B4" s="8"/>
      <c r="C4" s="8"/>
      <c r="D4" s="8"/>
      <c r="E4" s="8"/>
      <c r="F4" s="8"/>
      <c r="G4" s="12"/>
    </row>
    <row r="5" spans="1:7" ht="12.75">
      <c r="A5" s="93"/>
      <c r="B5" s="233" t="s">
        <v>62</v>
      </c>
      <c r="C5" s="233"/>
      <c r="D5" s="233"/>
      <c r="E5" s="233"/>
      <c r="F5" s="51">
        <v>10000</v>
      </c>
      <c r="G5" s="12"/>
    </row>
    <row r="6" spans="1:7" ht="12.75">
      <c r="A6" s="93"/>
      <c r="B6" s="233" t="s">
        <v>63</v>
      </c>
      <c r="C6" s="233"/>
      <c r="D6" s="233"/>
      <c r="E6" s="233"/>
      <c r="F6" s="49">
        <v>8000</v>
      </c>
      <c r="G6" s="12"/>
    </row>
    <row r="7" spans="1:7" ht="12.75">
      <c r="A7" s="93"/>
      <c r="B7" s="235" t="s">
        <v>475</v>
      </c>
      <c r="C7" s="233"/>
      <c r="D7" s="233"/>
      <c r="E7" s="233"/>
      <c r="F7" s="210">
        <v>1</v>
      </c>
      <c r="G7" s="12"/>
    </row>
    <row r="8" spans="1:7" ht="12.75">
      <c r="A8" s="93"/>
      <c r="B8" s="233"/>
      <c r="C8" s="233"/>
      <c r="D8" s="233"/>
      <c r="E8" s="233"/>
      <c r="F8" s="49"/>
      <c r="G8" s="12"/>
    </row>
    <row r="9" spans="1:7" ht="12.75">
      <c r="A9" s="93"/>
      <c r="B9" s="234" t="s">
        <v>476</v>
      </c>
      <c r="C9" s="234"/>
      <c r="D9" s="234"/>
      <c r="E9" s="234"/>
      <c r="F9" s="127"/>
      <c r="G9" s="12"/>
    </row>
    <row r="10" spans="1:7" ht="12.75">
      <c r="A10" s="93"/>
      <c r="B10" s="233" t="s">
        <v>3</v>
      </c>
      <c r="C10" s="233"/>
      <c r="D10" s="233"/>
      <c r="E10" s="233"/>
      <c r="F10" s="49">
        <v>50000</v>
      </c>
      <c r="G10" s="12"/>
    </row>
    <row r="11" spans="1:7" ht="12.75">
      <c r="A11" s="93"/>
      <c r="B11" s="233" t="s">
        <v>65</v>
      </c>
      <c r="C11" s="233"/>
      <c r="D11" s="233"/>
      <c r="E11" s="233"/>
      <c r="F11" s="49">
        <v>500000</v>
      </c>
      <c r="G11" s="12"/>
    </row>
    <row r="12" spans="1:7" ht="12.75">
      <c r="A12" s="93"/>
      <c r="B12" s="233" t="s">
        <v>11</v>
      </c>
      <c r="C12" s="233"/>
      <c r="D12" s="233"/>
      <c r="E12" s="233"/>
      <c r="F12" s="49">
        <v>50000</v>
      </c>
      <c r="G12" s="12"/>
    </row>
    <row r="13" spans="1:7" ht="12.75">
      <c r="A13" s="93"/>
      <c r="B13" s="233" t="s">
        <v>66</v>
      </c>
      <c r="C13" s="233"/>
      <c r="D13" s="233"/>
      <c r="E13" s="233"/>
      <c r="F13" s="49">
        <v>100000</v>
      </c>
      <c r="G13" s="12"/>
    </row>
    <row r="14" spans="1:7" ht="12.75">
      <c r="A14" s="93"/>
      <c r="B14" s="233" t="s">
        <v>64</v>
      </c>
      <c r="C14" s="233"/>
      <c r="D14" s="233"/>
      <c r="E14" s="233"/>
      <c r="F14" s="49">
        <f>SUM(F10:F13)</f>
        <v>700000</v>
      </c>
      <c r="G14" s="12"/>
    </row>
    <row r="15" spans="1:7" ht="12.75">
      <c r="A15" s="93"/>
      <c r="B15" s="233" t="s">
        <v>107</v>
      </c>
      <c r="C15" s="233"/>
      <c r="D15" s="233"/>
      <c r="E15" s="233"/>
      <c r="F15" s="49">
        <v>100000</v>
      </c>
      <c r="G15" s="12"/>
    </row>
    <row r="16" spans="1:7" ht="12.75">
      <c r="A16" s="93"/>
      <c r="B16" s="233" t="s">
        <v>99</v>
      </c>
      <c r="C16" s="233"/>
      <c r="D16" s="233"/>
      <c r="E16" s="233"/>
      <c r="F16" s="49">
        <v>100000</v>
      </c>
      <c r="G16" s="12"/>
    </row>
    <row r="17" spans="1:7" ht="12.75">
      <c r="A17" s="93"/>
      <c r="B17" s="235" t="s">
        <v>477</v>
      </c>
      <c r="C17" s="233"/>
      <c r="D17" s="233"/>
      <c r="E17" s="233"/>
      <c r="F17" s="49">
        <v>20000</v>
      </c>
      <c r="G17" s="12"/>
    </row>
    <row r="18" spans="1:7" ht="12.75">
      <c r="A18" s="93"/>
      <c r="B18" s="235" t="s">
        <v>296</v>
      </c>
      <c r="C18" s="233"/>
      <c r="D18" s="233"/>
      <c r="E18" s="233"/>
      <c r="F18" s="49">
        <v>80000</v>
      </c>
      <c r="G18" s="12"/>
    </row>
    <row r="19" spans="1:7" ht="12.75">
      <c r="A19" s="93"/>
      <c r="B19" s="233" t="s">
        <v>26</v>
      </c>
      <c r="C19" s="233"/>
      <c r="D19" s="233"/>
      <c r="E19" s="233"/>
      <c r="F19" s="49">
        <v>400000</v>
      </c>
      <c r="G19" s="12"/>
    </row>
    <row r="20" spans="1:7" ht="12.75">
      <c r="A20" s="93"/>
      <c r="B20" s="235" t="s">
        <v>90</v>
      </c>
      <c r="C20" s="233"/>
      <c r="D20" s="233"/>
      <c r="E20" s="233"/>
      <c r="F20" s="49">
        <v>500000</v>
      </c>
      <c r="G20" s="12"/>
    </row>
    <row r="21" spans="1:7" ht="12.75">
      <c r="A21" s="93"/>
      <c r="B21" s="233"/>
      <c r="C21" s="233"/>
      <c r="D21" s="233"/>
      <c r="E21" s="233"/>
      <c r="F21" s="50"/>
      <c r="G21" s="12"/>
    </row>
    <row r="22" spans="1:7" ht="12.75">
      <c r="A22" s="93"/>
      <c r="B22" s="234" t="s">
        <v>474</v>
      </c>
      <c r="C22" s="234"/>
      <c r="D22" s="234"/>
      <c r="E22" s="234"/>
      <c r="F22" s="50"/>
      <c r="G22" s="12"/>
    </row>
    <row r="23" spans="1:7" ht="12.75">
      <c r="A23" s="93"/>
      <c r="B23" s="233" t="s">
        <v>93</v>
      </c>
      <c r="C23" s="233"/>
      <c r="D23" s="233"/>
      <c r="E23" s="233"/>
      <c r="F23" s="51">
        <v>90000</v>
      </c>
      <c r="G23" s="12"/>
    </row>
    <row r="24" spans="1:7" ht="12.75">
      <c r="A24" s="93"/>
      <c r="B24" s="233" t="s">
        <v>67</v>
      </c>
      <c r="C24" s="233"/>
      <c r="D24" s="233"/>
      <c r="E24" s="233"/>
      <c r="F24" s="49">
        <v>60000</v>
      </c>
      <c r="G24" s="12"/>
    </row>
    <row r="25" spans="1:7" ht="12.75">
      <c r="A25" s="93"/>
      <c r="B25" s="233" t="s">
        <v>68</v>
      </c>
      <c r="C25" s="233"/>
      <c r="D25" s="233"/>
      <c r="E25" s="233"/>
      <c r="F25" s="49">
        <v>15000</v>
      </c>
      <c r="G25" s="12"/>
    </row>
    <row r="26" spans="1:7" ht="12.75">
      <c r="A26" s="93"/>
      <c r="B26" s="233" t="s">
        <v>94</v>
      </c>
      <c r="C26" s="233"/>
      <c r="D26" s="233"/>
      <c r="E26" s="233"/>
      <c r="F26" s="49">
        <v>14000</v>
      </c>
      <c r="G26" s="12"/>
    </row>
    <row r="27" spans="1:7" ht="12.75">
      <c r="A27" s="93"/>
      <c r="B27" s="233" t="s">
        <v>95</v>
      </c>
      <c r="C27" s="233"/>
      <c r="D27" s="233"/>
      <c r="E27" s="233"/>
      <c r="F27" s="49">
        <v>9000</v>
      </c>
      <c r="G27" s="12"/>
    </row>
    <row r="28" spans="1:7" ht="12.75">
      <c r="A28" s="93"/>
      <c r="B28" s="233" t="s">
        <v>108</v>
      </c>
      <c r="C28" s="233"/>
      <c r="D28" s="233"/>
      <c r="E28" s="233"/>
      <c r="F28" s="49">
        <v>80000</v>
      </c>
      <c r="G28" s="12"/>
    </row>
    <row r="29" spans="1:7" ht="12.75">
      <c r="A29" s="93"/>
      <c r="B29" s="233" t="s">
        <v>109</v>
      </c>
      <c r="C29" s="233"/>
      <c r="D29" s="233"/>
      <c r="E29" s="233"/>
      <c r="F29" s="49">
        <v>3500</v>
      </c>
      <c r="G29" s="12"/>
    </row>
    <row r="30" spans="1:7" ht="12.75">
      <c r="A30" s="93"/>
      <c r="B30" s="233" t="s">
        <v>110</v>
      </c>
      <c r="C30" s="233"/>
      <c r="D30" s="233"/>
      <c r="E30" s="233"/>
      <c r="F30" s="49">
        <v>18000</v>
      </c>
      <c r="G30" s="12"/>
    </row>
    <row r="31" spans="1:7" ht="12.75">
      <c r="A31" s="93"/>
      <c r="B31" s="233" t="s">
        <v>111</v>
      </c>
      <c r="C31" s="233"/>
      <c r="D31" s="233"/>
      <c r="E31" s="233"/>
      <c r="F31" s="49">
        <v>3000</v>
      </c>
      <c r="G31" s="12"/>
    </row>
    <row r="32" spans="1:7" ht="12.75">
      <c r="A32" s="93"/>
      <c r="B32" s="233" t="s">
        <v>112</v>
      </c>
      <c r="C32" s="233"/>
      <c r="D32" s="233"/>
      <c r="E32" s="233"/>
      <c r="F32" s="49">
        <v>5000</v>
      </c>
      <c r="G32" s="12"/>
    </row>
    <row r="33" spans="1:7" ht="12.75">
      <c r="A33" s="93"/>
      <c r="B33" s="12"/>
      <c r="C33" s="12"/>
      <c r="D33" s="12"/>
      <c r="E33" s="12"/>
      <c r="F33" s="11"/>
      <c r="G33" s="12"/>
    </row>
    <row r="34" spans="2:6" ht="12.75">
      <c r="B34" s="25"/>
      <c r="C34" s="25"/>
      <c r="D34" s="25"/>
      <c r="E34" s="25"/>
      <c r="F34" s="26"/>
    </row>
    <row r="35" spans="2:6" ht="12.75">
      <c r="B35" s="25"/>
      <c r="C35" s="25"/>
      <c r="D35" s="25"/>
      <c r="E35" s="25"/>
      <c r="F35" s="26"/>
    </row>
  </sheetData>
  <sheetProtection password="C690" sheet="1" objects="1" scenarios="1" selectLockedCells="1" selectUnlockedCells="1"/>
  <mergeCells count="29">
    <mergeCell ref="B11:E11"/>
    <mergeCell ref="A1:C1"/>
    <mergeCell ref="B5:E5"/>
    <mergeCell ref="B6:E6"/>
    <mergeCell ref="B8:E8"/>
    <mergeCell ref="B9:E9"/>
    <mergeCell ref="B10:E10"/>
    <mergeCell ref="B7:E7"/>
    <mergeCell ref="B12:E12"/>
    <mergeCell ref="B13:E13"/>
    <mergeCell ref="B14:E14"/>
    <mergeCell ref="B15:E15"/>
    <mergeCell ref="B16:E16"/>
    <mergeCell ref="B18:E18"/>
    <mergeCell ref="B17:E17"/>
    <mergeCell ref="B19:E19"/>
    <mergeCell ref="B21:E21"/>
    <mergeCell ref="B22:E22"/>
    <mergeCell ref="B23:E23"/>
    <mergeCell ref="B24:E24"/>
    <mergeCell ref="B31:E31"/>
    <mergeCell ref="B20:E20"/>
    <mergeCell ref="B32:E32"/>
    <mergeCell ref="B25:E25"/>
    <mergeCell ref="B26:E26"/>
    <mergeCell ref="B27:E27"/>
    <mergeCell ref="B28:E28"/>
    <mergeCell ref="B29:E29"/>
    <mergeCell ref="B30:E3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63"/>
  <sheetViews>
    <sheetView showGridLines="0" zoomScalePageLayoutView="0" workbookViewId="0" topLeftCell="A1">
      <selection activeCell="C1" sqref="C1:D1"/>
    </sheetView>
  </sheetViews>
  <sheetFormatPr defaultColWidth="9.140625" defaultRowHeight="12.75"/>
  <cols>
    <col min="1" max="1" width="2.7109375" style="0" customWidth="1"/>
    <col min="2" max="4" width="12.7109375" style="0" customWidth="1"/>
    <col min="5" max="5" width="1.7109375" style="0" customWidth="1"/>
    <col min="6" max="8" width="12.7109375" style="0" customWidth="1"/>
    <col min="9" max="9" width="2.7109375" style="5" customWidth="1"/>
    <col min="10" max="23" width="12.7109375" style="5" customWidth="1"/>
    <col min="24" max="80" width="9.140625" style="5" customWidth="1"/>
  </cols>
  <sheetData>
    <row r="1" spans="2:8" ht="12.75">
      <c r="B1" s="2" t="s">
        <v>0</v>
      </c>
      <c r="C1" s="221"/>
      <c r="D1" s="221"/>
      <c r="E1" s="92"/>
      <c r="G1" s="44"/>
      <c r="H1" s="5"/>
    </row>
    <row r="2" spans="2:8" ht="12.75">
      <c r="B2" s="2" t="s">
        <v>1</v>
      </c>
      <c r="C2" s="221"/>
      <c r="D2" s="221"/>
      <c r="E2" s="92"/>
      <c r="G2" s="44"/>
      <c r="H2" s="5"/>
    </row>
    <row r="3" spans="2:8" ht="12.75">
      <c r="B3" s="1"/>
      <c r="C3" s="228" t="s">
        <v>41</v>
      </c>
      <c r="D3" s="228"/>
      <c r="E3" s="3"/>
      <c r="G3" s="3"/>
      <c r="H3" s="5"/>
    </row>
    <row r="4" spans="2:8" ht="12.75">
      <c r="B4" s="5"/>
      <c r="C4" s="5"/>
      <c r="D4" s="1"/>
      <c r="E4" s="1"/>
      <c r="F4" s="3"/>
      <c r="G4" s="3"/>
      <c r="H4" s="5"/>
    </row>
    <row r="5" spans="1:9" ht="12.75">
      <c r="A5" s="93"/>
      <c r="B5" s="225" t="s">
        <v>121</v>
      </c>
      <c r="C5" s="225"/>
      <c r="D5" s="225"/>
      <c r="E5" s="14"/>
      <c r="F5" s="15"/>
      <c r="G5" s="15"/>
      <c r="H5" s="10"/>
      <c r="I5" s="10"/>
    </row>
    <row r="6" spans="1:9" ht="12.75">
      <c r="A6" s="93"/>
      <c r="B6" s="13"/>
      <c r="C6" s="13"/>
      <c r="D6" s="14"/>
      <c r="E6" s="14"/>
      <c r="F6" s="15"/>
      <c r="G6" s="15"/>
      <c r="H6" s="10"/>
      <c r="I6" s="10"/>
    </row>
    <row r="7" spans="1:14" ht="12.75" customHeight="1">
      <c r="A7" s="93"/>
      <c r="B7" s="231"/>
      <c r="C7" s="231"/>
      <c r="D7" s="231"/>
      <c r="E7" s="231"/>
      <c r="F7" s="231"/>
      <c r="G7" s="231"/>
      <c r="H7" s="231"/>
      <c r="I7" s="10"/>
      <c r="K7" s="241"/>
      <c r="L7" s="242"/>
      <c r="M7" s="242"/>
      <c r="N7" s="242"/>
    </row>
    <row r="8" spans="1:14" ht="12.75">
      <c r="A8" s="93"/>
      <c r="B8" s="231"/>
      <c r="C8" s="231"/>
      <c r="D8" s="231"/>
      <c r="E8" s="231"/>
      <c r="F8" s="231"/>
      <c r="G8" s="231"/>
      <c r="H8" s="231"/>
      <c r="I8" s="10"/>
      <c r="K8" s="241"/>
      <c r="L8" s="242"/>
      <c r="M8" s="242"/>
      <c r="N8" s="242"/>
    </row>
    <row r="9" spans="1:9" ht="12.75">
      <c r="A9" s="93"/>
      <c r="B9" s="231"/>
      <c r="C9" s="231"/>
      <c r="D9" s="231"/>
      <c r="E9" s="231"/>
      <c r="F9" s="231"/>
      <c r="G9" s="231"/>
      <c r="H9" s="231"/>
      <c r="I9" s="10"/>
    </row>
    <row r="10" spans="1:9" ht="12.75">
      <c r="A10" s="93"/>
      <c r="B10" s="21"/>
      <c r="C10" s="21"/>
      <c r="D10" s="21"/>
      <c r="E10" s="21"/>
      <c r="F10" s="21"/>
      <c r="G10" s="21"/>
      <c r="H10" s="21"/>
      <c r="I10" s="10"/>
    </row>
    <row r="11" spans="1:9" ht="12.75">
      <c r="A11" s="93"/>
      <c r="B11" s="225" t="s">
        <v>50</v>
      </c>
      <c r="C11" s="225"/>
      <c r="D11" s="225"/>
      <c r="E11" s="10"/>
      <c r="F11" s="10"/>
      <c r="G11" s="10"/>
      <c r="H11" s="10"/>
      <c r="I11" s="10"/>
    </row>
    <row r="12" spans="1:9" ht="12.75">
      <c r="A12" s="93"/>
      <c r="B12" s="237" t="s">
        <v>115</v>
      </c>
      <c r="C12" s="237"/>
      <c r="D12" s="237"/>
      <c r="E12" s="237"/>
      <c r="F12" s="237"/>
      <c r="G12" s="237"/>
      <c r="H12" s="237"/>
      <c r="I12" s="10"/>
    </row>
    <row r="13" spans="1:9" ht="12.75">
      <c r="A13" s="93"/>
      <c r="B13" s="238" t="s">
        <v>484</v>
      </c>
      <c r="C13" s="238"/>
      <c r="D13" s="238"/>
      <c r="E13" s="238"/>
      <c r="F13" s="238"/>
      <c r="G13" s="238"/>
      <c r="H13" s="238"/>
      <c r="I13" s="10"/>
    </row>
    <row r="14" spans="1:9" ht="12.75">
      <c r="A14" s="93"/>
      <c r="B14" s="239" t="s">
        <v>485</v>
      </c>
      <c r="C14" s="239"/>
      <c r="D14" s="239"/>
      <c r="E14" s="239"/>
      <c r="F14" s="239"/>
      <c r="G14" s="239"/>
      <c r="H14" s="239"/>
      <c r="I14" s="10"/>
    </row>
    <row r="15" spans="1:9" ht="12.75">
      <c r="A15" s="93"/>
      <c r="B15" s="208"/>
      <c r="C15" s="208"/>
      <c r="D15" s="9"/>
      <c r="E15" s="9"/>
      <c r="F15" s="9"/>
      <c r="G15" s="216" t="s">
        <v>491</v>
      </c>
      <c r="H15" s="216" t="s">
        <v>492</v>
      </c>
      <c r="I15" s="10"/>
    </row>
    <row r="16" spans="1:9" ht="12.75">
      <c r="A16" s="93"/>
      <c r="B16" s="240" t="s">
        <v>3</v>
      </c>
      <c r="C16" s="240"/>
      <c r="D16" s="240"/>
      <c r="E16" s="240"/>
      <c r="F16" s="240"/>
      <c r="G16" s="217"/>
      <c r="H16" s="211"/>
      <c r="I16" s="10"/>
    </row>
    <row r="17" spans="1:9" ht="12.75">
      <c r="A17" s="93"/>
      <c r="B17" s="240" t="s">
        <v>487</v>
      </c>
      <c r="C17" s="240"/>
      <c r="D17" s="240"/>
      <c r="E17" s="240"/>
      <c r="F17" s="240"/>
      <c r="G17" s="212"/>
      <c r="H17" s="213"/>
      <c r="I17" s="10"/>
    </row>
    <row r="18" spans="1:9" ht="12.75">
      <c r="A18" s="93"/>
      <c r="B18" s="240" t="s">
        <v>5</v>
      </c>
      <c r="C18" s="240"/>
      <c r="D18" s="240"/>
      <c r="E18" s="240"/>
      <c r="F18" s="240"/>
      <c r="G18" s="212"/>
      <c r="H18" s="213"/>
      <c r="I18" s="10"/>
    </row>
    <row r="19" spans="1:9" ht="12.75">
      <c r="A19" s="93"/>
      <c r="B19" s="240" t="s">
        <v>6</v>
      </c>
      <c r="C19" s="240"/>
      <c r="D19" s="240"/>
      <c r="E19" s="240"/>
      <c r="F19" s="240"/>
      <c r="G19" s="212"/>
      <c r="H19" s="213"/>
      <c r="I19" s="10"/>
    </row>
    <row r="20" spans="1:9" ht="12.75">
      <c r="A20" s="93"/>
      <c r="B20" s="240" t="s">
        <v>97</v>
      </c>
      <c r="C20" s="240"/>
      <c r="D20" s="240"/>
      <c r="E20" s="240"/>
      <c r="F20" s="240"/>
      <c r="G20" s="212"/>
      <c r="H20" s="213"/>
      <c r="I20" s="10"/>
    </row>
    <row r="21" spans="1:9" ht="12.75">
      <c r="A21" s="93"/>
      <c r="B21" s="240" t="s">
        <v>11</v>
      </c>
      <c r="C21" s="240"/>
      <c r="D21" s="240"/>
      <c r="E21" s="240"/>
      <c r="F21" s="240"/>
      <c r="G21" s="212"/>
      <c r="H21" s="213"/>
      <c r="I21" s="10"/>
    </row>
    <row r="22" spans="1:9" ht="12.75">
      <c r="A22" s="93"/>
      <c r="B22" s="240" t="s">
        <v>14</v>
      </c>
      <c r="C22" s="240"/>
      <c r="D22" s="240"/>
      <c r="E22" s="240"/>
      <c r="F22" s="240"/>
      <c r="G22" s="212"/>
      <c r="H22" s="213"/>
      <c r="I22" s="10"/>
    </row>
    <row r="23" spans="1:9" ht="12.75">
      <c r="A23" s="93"/>
      <c r="B23" s="240" t="s">
        <v>16</v>
      </c>
      <c r="C23" s="240"/>
      <c r="D23" s="240"/>
      <c r="E23" s="240"/>
      <c r="F23" s="240"/>
      <c r="G23" s="212"/>
      <c r="H23" s="213"/>
      <c r="I23" s="10"/>
    </row>
    <row r="24" spans="1:9" ht="12.75">
      <c r="A24" s="93"/>
      <c r="B24" s="240" t="s">
        <v>18</v>
      </c>
      <c r="C24" s="240"/>
      <c r="D24" s="240"/>
      <c r="E24" s="240"/>
      <c r="F24" s="240"/>
      <c r="G24" s="212"/>
      <c r="H24" s="218"/>
      <c r="I24" s="10"/>
    </row>
    <row r="25" spans="1:9" ht="12.75">
      <c r="A25" s="93"/>
      <c r="B25" s="240" t="s">
        <v>20</v>
      </c>
      <c r="C25" s="240"/>
      <c r="D25" s="240"/>
      <c r="E25" s="240"/>
      <c r="F25" s="240"/>
      <c r="G25" s="212"/>
      <c r="H25" s="213"/>
      <c r="I25" s="10"/>
    </row>
    <row r="26" spans="1:9" ht="12.75">
      <c r="A26" s="93"/>
      <c r="B26" s="240" t="s">
        <v>98</v>
      </c>
      <c r="C26" s="240"/>
      <c r="D26" s="240"/>
      <c r="E26" s="240"/>
      <c r="F26" s="240"/>
      <c r="G26" s="212"/>
      <c r="H26" s="213"/>
      <c r="I26" s="10"/>
    </row>
    <row r="27" spans="1:9" ht="12.75">
      <c r="A27" s="93"/>
      <c r="B27" s="240" t="s">
        <v>488</v>
      </c>
      <c r="C27" s="240"/>
      <c r="D27" s="240"/>
      <c r="E27" s="240"/>
      <c r="F27" s="240"/>
      <c r="G27" s="212"/>
      <c r="H27" s="213"/>
      <c r="I27" s="10"/>
    </row>
    <row r="28" spans="1:9" ht="12.75">
      <c r="A28" s="93"/>
      <c r="B28" s="240" t="s">
        <v>477</v>
      </c>
      <c r="C28" s="240"/>
      <c r="D28" s="240"/>
      <c r="E28" s="240"/>
      <c r="F28" s="240"/>
      <c r="G28" s="212"/>
      <c r="H28" s="213"/>
      <c r="I28" s="10"/>
    </row>
    <row r="29" spans="1:9" ht="12.75">
      <c r="A29" s="93"/>
      <c r="B29" s="240" t="s">
        <v>489</v>
      </c>
      <c r="C29" s="240"/>
      <c r="D29" s="240"/>
      <c r="E29" s="240"/>
      <c r="F29" s="240"/>
      <c r="G29" s="212"/>
      <c r="H29" s="213"/>
      <c r="I29" s="10"/>
    </row>
    <row r="30" spans="1:9" ht="12.75">
      <c r="A30" s="93"/>
      <c r="B30" s="240" t="s">
        <v>26</v>
      </c>
      <c r="C30" s="240"/>
      <c r="D30" s="240"/>
      <c r="E30" s="240"/>
      <c r="F30" s="240"/>
      <c r="G30" s="214"/>
      <c r="H30" s="215"/>
      <c r="I30" s="10"/>
    </row>
    <row r="31" spans="1:9" ht="13.5" thickBot="1">
      <c r="A31" s="93"/>
      <c r="B31" s="240" t="s">
        <v>490</v>
      </c>
      <c r="C31" s="240"/>
      <c r="D31" s="240"/>
      <c r="E31" s="240"/>
      <c r="F31" s="240"/>
      <c r="G31" s="219"/>
      <c r="H31" s="219"/>
      <c r="I31" s="10"/>
    </row>
    <row r="32" spans="1:9" ht="13.5" thickTop="1">
      <c r="A32" s="93"/>
      <c r="B32" s="21"/>
      <c r="C32" s="21"/>
      <c r="D32" s="21"/>
      <c r="E32" s="21"/>
      <c r="F32" s="21"/>
      <c r="G32" s="18">
        <f>IF(G31="","",IF(G31=243000,"Correct!","Try again!"))</f>
      </c>
      <c r="H32" s="18">
        <f>IF(H31="","",IF(H31=243000,"Correct!","Try again!"))</f>
      </c>
      <c r="I32" s="10"/>
    </row>
    <row r="33" spans="1:9" ht="12.75">
      <c r="A33" s="93"/>
      <c r="B33" s="21"/>
      <c r="C33" s="21"/>
      <c r="D33" s="21"/>
      <c r="E33" s="21"/>
      <c r="F33" s="21"/>
      <c r="G33" s="21"/>
      <c r="H33" s="21"/>
      <c r="I33" s="10"/>
    </row>
    <row r="34" spans="1:9" ht="12.75">
      <c r="A34" s="93"/>
      <c r="B34" s="225" t="s">
        <v>486</v>
      </c>
      <c r="C34" s="225"/>
      <c r="D34" s="225"/>
      <c r="E34" s="10"/>
      <c r="F34" s="10"/>
      <c r="G34" s="10"/>
      <c r="H34" s="10"/>
      <c r="I34" s="10"/>
    </row>
    <row r="35" spans="1:9" ht="12.75">
      <c r="A35" s="93"/>
      <c r="B35" s="237" t="s">
        <v>115</v>
      </c>
      <c r="C35" s="237"/>
      <c r="D35" s="237"/>
      <c r="E35" s="237"/>
      <c r="F35" s="237"/>
      <c r="G35" s="237"/>
      <c r="H35" s="237"/>
      <c r="I35" s="10"/>
    </row>
    <row r="36" spans="1:9" ht="12.75">
      <c r="A36" s="93"/>
      <c r="B36" s="238" t="s">
        <v>4</v>
      </c>
      <c r="C36" s="238"/>
      <c r="D36" s="238"/>
      <c r="E36" s="238"/>
      <c r="F36" s="238"/>
      <c r="G36" s="238"/>
      <c r="H36" s="238"/>
      <c r="I36" s="10"/>
    </row>
    <row r="37" spans="1:9" ht="12.75">
      <c r="A37" s="93"/>
      <c r="B37" s="239" t="s">
        <v>485</v>
      </c>
      <c r="C37" s="239"/>
      <c r="D37" s="239"/>
      <c r="E37" s="239"/>
      <c r="F37" s="239"/>
      <c r="G37" s="239"/>
      <c r="H37" s="239"/>
      <c r="I37" s="10"/>
    </row>
    <row r="38" spans="1:9" ht="12.75">
      <c r="A38" s="93"/>
      <c r="B38" s="233"/>
      <c r="C38" s="233"/>
      <c r="D38" s="9"/>
      <c r="E38" s="9"/>
      <c r="F38" s="9"/>
      <c r="G38" s="9"/>
      <c r="H38" s="9"/>
      <c r="I38" s="10"/>
    </row>
    <row r="39" spans="1:9" ht="12.75">
      <c r="A39" s="93"/>
      <c r="B39" s="234" t="s">
        <v>7</v>
      </c>
      <c r="C39" s="234"/>
      <c r="D39" s="9"/>
      <c r="E39" s="9"/>
      <c r="F39" s="234" t="s">
        <v>8</v>
      </c>
      <c r="G39" s="234"/>
      <c r="H39" s="11"/>
      <c r="I39" s="10"/>
    </row>
    <row r="40" spans="1:9" ht="12.75">
      <c r="A40" s="93"/>
      <c r="B40" s="233" t="s">
        <v>9</v>
      </c>
      <c r="C40" s="233"/>
      <c r="D40" s="10"/>
      <c r="E40" s="10"/>
      <c r="F40" s="233" t="s">
        <v>10</v>
      </c>
      <c r="G40" s="233"/>
      <c r="H40" s="11"/>
      <c r="I40" s="10"/>
    </row>
    <row r="41" spans="1:9" ht="12.75">
      <c r="A41" s="93"/>
      <c r="B41" s="233" t="s">
        <v>12</v>
      </c>
      <c r="C41" s="233"/>
      <c r="D41" s="136"/>
      <c r="E41" s="93"/>
      <c r="F41" s="233" t="s">
        <v>13</v>
      </c>
      <c r="G41" s="233"/>
      <c r="H41" s="136"/>
      <c r="I41" s="10"/>
    </row>
    <row r="42" spans="1:9" ht="12.75">
      <c r="A42" s="93"/>
      <c r="B42" s="233" t="s">
        <v>100</v>
      </c>
      <c r="C42" s="233"/>
      <c r="D42" s="128"/>
      <c r="E42" s="93"/>
      <c r="F42" s="233" t="s">
        <v>15</v>
      </c>
      <c r="G42" s="233"/>
      <c r="H42" s="128"/>
      <c r="I42" s="10"/>
    </row>
    <row r="43" spans="1:9" ht="12.75">
      <c r="A43" s="93"/>
      <c r="B43" s="233" t="s">
        <v>17</v>
      </c>
      <c r="C43" s="233"/>
      <c r="D43" s="128"/>
      <c r="E43" s="93"/>
      <c r="F43" s="233" t="s">
        <v>102</v>
      </c>
      <c r="G43" s="233"/>
      <c r="H43" s="134"/>
      <c r="I43" s="10"/>
    </row>
    <row r="44" spans="1:9" ht="12.75">
      <c r="A44" s="93"/>
      <c r="B44" s="233" t="s">
        <v>19</v>
      </c>
      <c r="C44" s="233"/>
      <c r="D44" s="129"/>
      <c r="E44" s="93"/>
      <c r="F44" s="233" t="s">
        <v>49</v>
      </c>
      <c r="G44" s="233"/>
      <c r="H44" s="98"/>
      <c r="I44" s="10"/>
    </row>
    <row r="45" spans="1:9" ht="12.75">
      <c r="A45" s="93"/>
      <c r="B45" s="233" t="s">
        <v>21</v>
      </c>
      <c r="C45" s="233"/>
      <c r="D45" s="130"/>
      <c r="E45" s="93"/>
      <c r="F45" s="233" t="s">
        <v>99</v>
      </c>
      <c r="G45" s="233"/>
      <c r="H45" s="129"/>
      <c r="I45" s="10"/>
    </row>
    <row r="46" spans="1:9" ht="12.75">
      <c r="A46" s="93"/>
      <c r="B46" s="233"/>
      <c r="C46" s="233"/>
      <c r="D46" s="131">
        <f>IF(D45="","",IF(D45=48000,"Correct!","Try again!"))</f>
      </c>
      <c r="E46" s="18"/>
      <c r="F46" s="233" t="s">
        <v>22</v>
      </c>
      <c r="G46" s="233"/>
      <c r="H46" s="130"/>
      <c r="I46" s="10"/>
    </row>
    <row r="47" spans="1:9" ht="12.75">
      <c r="A47" s="93"/>
      <c r="B47" s="233"/>
      <c r="C47" s="233"/>
      <c r="D47" s="132"/>
      <c r="E47" s="12"/>
      <c r="F47" s="234" t="s">
        <v>34</v>
      </c>
      <c r="G47" s="234"/>
      <c r="H47" s="131">
        <f>IF(H46="","",IF(H46=111000,"Correct!","Try again!"))</f>
      </c>
      <c r="I47" s="10"/>
    </row>
    <row r="48" spans="1:9" ht="12.75">
      <c r="A48" s="93"/>
      <c r="B48" s="233" t="s">
        <v>101</v>
      </c>
      <c r="C48" s="233"/>
      <c r="D48" s="130"/>
      <c r="E48" s="93"/>
      <c r="F48" s="235" t="s">
        <v>493</v>
      </c>
      <c r="G48" s="233"/>
      <c r="H48" s="135"/>
      <c r="I48" s="10"/>
    </row>
    <row r="49" spans="1:9" ht="12.75">
      <c r="A49" s="93"/>
      <c r="B49" s="233" t="s">
        <v>24</v>
      </c>
      <c r="C49" s="233"/>
      <c r="D49" s="128"/>
      <c r="E49" s="93"/>
      <c r="F49" s="235" t="s">
        <v>494</v>
      </c>
      <c r="G49" s="233"/>
      <c r="H49" s="128"/>
      <c r="I49" s="10"/>
    </row>
    <row r="50" spans="1:9" ht="12.75">
      <c r="A50" s="93"/>
      <c r="B50" s="233" t="s">
        <v>27</v>
      </c>
      <c r="C50" s="233"/>
      <c r="D50" s="128"/>
      <c r="E50" s="93"/>
      <c r="F50" s="235" t="s">
        <v>25</v>
      </c>
      <c r="G50" s="233"/>
      <c r="H50" s="129"/>
      <c r="I50" s="10"/>
    </row>
    <row r="51" spans="1:9" ht="12.75">
      <c r="A51" s="93"/>
      <c r="B51" s="233" t="s">
        <v>28</v>
      </c>
      <c r="C51" s="233"/>
      <c r="D51" s="128"/>
      <c r="E51" s="93"/>
      <c r="F51" s="209" t="s">
        <v>495</v>
      </c>
      <c r="G51" s="208"/>
      <c r="H51" s="129"/>
      <c r="I51" s="10"/>
    </row>
    <row r="52" spans="1:9" ht="12.75">
      <c r="A52" s="93"/>
      <c r="B52" s="233"/>
      <c r="C52" s="233"/>
      <c r="D52" s="134"/>
      <c r="E52" s="93"/>
      <c r="F52" s="234" t="s">
        <v>29</v>
      </c>
      <c r="G52" s="234"/>
      <c r="H52" s="49"/>
      <c r="I52" s="10"/>
    </row>
    <row r="53" spans="1:9" ht="13.5" thickBot="1">
      <c r="A53" s="93"/>
      <c r="B53" s="234" t="s">
        <v>30</v>
      </c>
      <c r="C53" s="234"/>
      <c r="D53" s="137"/>
      <c r="E53" s="93"/>
      <c r="F53" s="234" t="s">
        <v>42</v>
      </c>
      <c r="G53" s="234"/>
      <c r="H53" s="138"/>
      <c r="I53" s="10"/>
    </row>
    <row r="54" spans="1:9" ht="13.5" thickTop="1">
      <c r="A54" s="93"/>
      <c r="B54" s="233"/>
      <c r="C54" s="233"/>
      <c r="D54" s="131">
        <f>IF(D53="","",IF(D53=243000,"Correct!","Try again!"))</f>
      </c>
      <c r="E54" s="18"/>
      <c r="F54" s="233"/>
      <c r="G54" s="233"/>
      <c r="H54" s="131">
        <f>IF(H53="","",IF(H53=243000,"Correct!","Try again!"))</f>
      </c>
      <c r="I54" s="10"/>
    </row>
    <row r="55" spans="1:9" ht="12.75">
      <c r="A55" s="93"/>
      <c r="B55" s="234" t="s">
        <v>496</v>
      </c>
      <c r="C55" s="234"/>
      <c r="D55" s="133"/>
      <c r="E55" s="8"/>
      <c r="F55" s="233"/>
      <c r="G55" s="233"/>
      <c r="H55" s="9"/>
      <c r="I55" s="10"/>
    </row>
    <row r="56" spans="1:9" ht="12.75">
      <c r="A56" s="93"/>
      <c r="B56" s="233"/>
      <c r="C56" s="233"/>
      <c r="D56" s="133"/>
      <c r="E56" s="8"/>
      <c r="F56" s="233"/>
      <c r="G56" s="233"/>
      <c r="H56" s="9"/>
      <c r="I56" s="10"/>
    </row>
    <row r="57" spans="1:9" ht="12.75">
      <c r="A57" s="93"/>
      <c r="B57" s="233" t="s">
        <v>122</v>
      </c>
      <c r="C57" s="233"/>
      <c r="D57" s="45"/>
      <c r="E57" s="93"/>
      <c r="F57" s="233"/>
      <c r="G57" s="233"/>
      <c r="H57" s="9"/>
      <c r="I57" s="10"/>
    </row>
    <row r="58" spans="1:9" ht="12.75">
      <c r="A58" s="93"/>
      <c r="B58" s="233"/>
      <c r="C58" s="233"/>
      <c r="D58" s="18">
        <f>IF(D57="","",IF(D57=1,"Correct!","Try again!"))</f>
      </c>
      <c r="E58" s="18"/>
      <c r="F58" s="233"/>
      <c r="G58" s="233"/>
      <c r="H58" s="9"/>
      <c r="I58" s="10"/>
    </row>
    <row r="59" spans="1:9" ht="12.75">
      <c r="A59" s="93"/>
      <c r="B59" s="8"/>
      <c r="C59" s="8"/>
      <c r="D59" s="12"/>
      <c r="E59" s="12"/>
      <c r="F59" s="9"/>
      <c r="G59" s="9"/>
      <c r="H59" s="9"/>
      <c r="I59" s="10"/>
    </row>
    <row r="60" spans="1:9" ht="12.75">
      <c r="A60" s="93"/>
      <c r="B60" s="231"/>
      <c r="C60" s="231"/>
      <c r="D60" s="231"/>
      <c r="E60" s="231"/>
      <c r="F60" s="231"/>
      <c r="G60" s="231"/>
      <c r="H60" s="231"/>
      <c r="I60" s="10"/>
    </row>
    <row r="61" spans="1:9" ht="12.75">
      <c r="A61" s="93"/>
      <c r="B61" s="231"/>
      <c r="C61" s="231"/>
      <c r="D61" s="231"/>
      <c r="E61" s="231"/>
      <c r="F61" s="231"/>
      <c r="G61" s="231"/>
      <c r="H61" s="231"/>
      <c r="I61" s="10"/>
    </row>
    <row r="62" spans="1:9" ht="12.75">
      <c r="A62" s="93"/>
      <c r="B62" s="231"/>
      <c r="C62" s="231"/>
      <c r="D62" s="231"/>
      <c r="E62" s="231"/>
      <c r="F62" s="231"/>
      <c r="G62" s="231"/>
      <c r="H62" s="231"/>
      <c r="I62" s="10"/>
    </row>
    <row r="63" spans="1:9" ht="12.75">
      <c r="A63" s="93"/>
      <c r="B63" s="28"/>
      <c r="C63" s="28"/>
      <c r="D63" s="28"/>
      <c r="E63" s="28"/>
      <c r="F63" s="28"/>
      <c r="G63" s="28"/>
      <c r="H63" s="28"/>
      <c r="I63" s="10"/>
    </row>
  </sheetData>
  <sheetProtection password="C690" sheet="1" objects="1" scenarios="1" selectLockedCells="1"/>
  <mergeCells count="72">
    <mergeCell ref="B27:F27"/>
    <mergeCell ref="B28:F28"/>
    <mergeCell ref="B29:F29"/>
    <mergeCell ref="B30:F30"/>
    <mergeCell ref="B31:F31"/>
    <mergeCell ref="B51:C51"/>
    <mergeCell ref="B43:C43"/>
    <mergeCell ref="B44:C44"/>
    <mergeCell ref="B45:C45"/>
    <mergeCell ref="B46:C46"/>
    <mergeCell ref="B21:F21"/>
    <mergeCell ref="B22:F22"/>
    <mergeCell ref="B23:F23"/>
    <mergeCell ref="B24:F24"/>
    <mergeCell ref="B25:F25"/>
    <mergeCell ref="B26:F26"/>
    <mergeCell ref="B16:F16"/>
    <mergeCell ref="B17:F17"/>
    <mergeCell ref="B18:F18"/>
    <mergeCell ref="B19:F19"/>
    <mergeCell ref="B20:F20"/>
    <mergeCell ref="K7:N7"/>
    <mergeCell ref="K8:N8"/>
    <mergeCell ref="B7:H9"/>
    <mergeCell ref="B60:H62"/>
    <mergeCell ref="B35:H35"/>
    <mergeCell ref="B37:H37"/>
    <mergeCell ref="B36:H36"/>
    <mergeCell ref="B40:C40"/>
    <mergeCell ref="B41:C41"/>
    <mergeCell ref="B42:C42"/>
    <mergeCell ref="B54:C54"/>
    <mergeCell ref="B56:C56"/>
    <mergeCell ref="B57:C57"/>
    <mergeCell ref="C3:D3"/>
    <mergeCell ref="C2:D2"/>
    <mergeCell ref="C1:D1"/>
    <mergeCell ref="B34:D34"/>
    <mergeCell ref="B5:D5"/>
    <mergeCell ref="B38:C38"/>
    <mergeCell ref="B11:D11"/>
    <mergeCell ref="B12:H12"/>
    <mergeCell ref="B13:H13"/>
    <mergeCell ref="B14:H14"/>
    <mergeCell ref="B47:C47"/>
    <mergeCell ref="B48:C48"/>
    <mergeCell ref="F46:G46"/>
    <mergeCell ref="F48:G48"/>
    <mergeCell ref="F49:G49"/>
    <mergeCell ref="B49:C49"/>
    <mergeCell ref="B50:C50"/>
    <mergeCell ref="B52:C52"/>
    <mergeCell ref="F56:G56"/>
    <mergeCell ref="F57:G57"/>
    <mergeCell ref="F58:G58"/>
    <mergeCell ref="B58:C58"/>
    <mergeCell ref="F40:G40"/>
    <mergeCell ref="F41:G41"/>
    <mergeCell ref="F42:G42"/>
    <mergeCell ref="F43:G43"/>
    <mergeCell ref="F44:G44"/>
    <mergeCell ref="F45:G45"/>
    <mergeCell ref="B39:C39"/>
    <mergeCell ref="B53:C53"/>
    <mergeCell ref="B55:C55"/>
    <mergeCell ref="F39:G39"/>
    <mergeCell ref="F47:G47"/>
    <mergeCell ref="F52:G52"/>
    <mergeCell ref="F53:G53"/>
    <mergeCell ref="F50:G50"/>
    <mergeCell ref="F54:G54"/>
    <mergeCell ref="F55:G55"/>
  </mergeCells>
  <printOptions horizontalCentered="1"/>
  <pageMargins left="0.75" right="0.75" top="1" bottom="1" header="0.5" footer="0.5"/>
  <pageSetup horizontalDpi="300" verticalDpi="300" orientation="portrait" scale="107" r:id="rId3"/>
  <rowBreaks count="1" manualBreakCount="1">
    <brk id="33" max="8" man="1"/>
  </rowBreaks>
  <legacyDrawing r:id="rId2"/>
</worksheet>
</file>

<file path=xl/worksheets/sheet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3" width="12.7109375" style="0" customWidth="1"/>
  </cols>
  <sheetData>
    <row r="1" spans="1:6" ht="12.75">
      <c r="A1" s="236" t="s">
        <v>40</v>
      </c>
      <c r="B1" s="236"/>
      <c r="C1" s="236"/>
      <c r="F1" s="4"/>
    </row>
    <row r="2" spans="2:6" ht="12.75">
      <c r="B2" s="4"/>
      <c r="C2" s="4"/>
      <c r="D2" s="4"/>
      <c r="E2" s="4"/>
      <c r="F2" s="4"/>
    </row>
    <row r="3" spans="1:7" ht="12.75">
      <c r="A3" s="93"/>
      <c r="B3" s="237" t="s">
        <v>115</v>
      </c>
      <c r="C3" s="237"/>
      <c r="D3" s="237"/>
      <c r="E3" s="237"/>
      <c r="F3" s="237"/>
      <c r="G3" s="237"/>
    </row>
    <row r="4" spans="1:7" ht="12.75">
      <c r="A4" s="93"/>
      <c r="B4" s="238" t="s">
        <v>2</v>
      </c>
      <c r="C4" s="238"/>
      <c r="D4" s="238"/>
      <c r="E4" s="238"/>
      <c r="F4" s="238"/>
      <c r="G4" s="238"/>
    </row>
    <row r="5" spans="1:7" ht="12.75">
      <c r="A5" s="93"/>
      <c r="B5" s="239" t="s">
        <v>479</v>
      </c>
      <c r="C5" s="239"/>
      <c r="D5" s="239"/>
      <c r="E5" s="239"/>
      <c r="F5" s="239"/>
      <c r="G5" s="239"/>
    </row>
    <row r="6" spans="1:7" ht="12.75">
      <c r="A6" s="93"/>
      <c r="B6" s="8"/>
      <c r="C6" s="8"/>
      <c r="D6" s="8"/>
      <c r="E6" s="8"/>
      <c r="F6" s="8"/>
      <c r="G6" s="12"/>
    </row>
    <row r="7" spans="1:7" ht="12.75">
      <c r="A7" s="93"/>
      <c r="B7" s="233" t="s">
        <v>3</v>
      </c>
      <c r="C7" s="233"/>
      <c r="D7" s="233"/>
      <c r="E7" s="233"/>
      <c r="F7" s="51">
        <v>22000</v>
      </c>
      <c r="G7" s="12"/>
    </row>
    <row r="8" spans="1:7" ht="12.75">
      <c r="A8" s="93"/>
      <c r="B8" s="233" t="s">
        <v>96</v>
      </c>
      <c r="C8" s="233"/>
      <c r="D8" s="233"/>
      <c r="E8" s="233"/>
      <c r="F8" s="49">
        <v>3000</v>
      </c>
      <c r="G8" s="12"/>
    </row>
    <row r="9" spans="1:7" ht="12.75">
      <c r="A9" s="93"/>
      <c r="B9" s="233" t="s">
        <v>5</v>
      </c>
      <c r="C9" s="233"/>
      <c r="D9" s="233"/>
      <c r="E9" s="233"/>
      <c r="F9" s="49">
        <v>3000</v>
      </c>
      <c r="G9" s="12"/>
    </row>
    <row r="10" spans="1:7" ht="12.75">
      <c r="A10" s="93"/>
      <c r="B10" s="233" t="s">
        <v>6</v>
      </c>
      <c r="C10" s="233"/>
      <c r="D10" s="233"/>
      <c r="E10" s="233"/>
      <c r="F10" s="49">
        <v>20000</v>
      </c>
      <c r="G10" s="12"/>
    </row>
    <row r="11" spans="1:7" ht="12.75">
      <c r="A11" s="93"/>
      <c r="B11" s="233" t="s">
        <v>97</v>
      </c>
      <c r="C11" s="233"/>
      <c r="D11" s="233"/>
      <c r="E11" s="233"/>
      <c r="F11" s="49">
        <v>1000</v>
      </c>
      <c r="G11" s="12"/>
    </row>
    <row r="12" spans="1:7" ht="12.75">
      <c r="A12" s="93"/>
      <c r="B12" s="233" t="s">
        <v>11</v>
      </c>
      <c r="C12" s="233"/>
      <c r="D12" s="233"/>
      <c r="E12" s="233"/>
      <c r="F12" s="49">
        <v>50000</v>
      </c>
      <c r="G12" s="12"/>
    </row>
    <row r="13" spans="1:7" ht="12.75">
      <c r="A13" s="93"/>
      <c r="B13" s="233" t="s">
        <v>14</v>
      </c>
      <c r="C13" s="233"/>
      <c r="D13" s="233"/>
      <c r="E13" s="233"/>
      <c r="F13" s="49">
        <v>90000</v>
      </c>
      <c r="G13" s="12"/>
    </row>
    <row r="14" spans="1:7" ht="12.75">
      <c r="A14" s="93"/>
      <c r="B14" s="233" t="s">
        <v>16</v>
      </c>
      <c r="C14" s="233"/>
      <c r="D14" s="233"/>
      <c r="E14" s="233"/>
      <c r="F14" s="49">
        <v>5000</v>
      </c>
      <c r="G14" s="12"/>
    </row>
    <row r="15" spans="1:7" ht="12.75">
      <c r="A15" s="93"/>
      <c r="B15" s="233" t="s">
        <v>18</v>
      </c>
      <c r="C15" s="233"/>
      <c r="D15" s="233"/>
      <c r="E15" s="233"/>
      <c r="F15" s="49">
        <v>15000</v>
      </c>
      <c r="G15" s="12"/>
    </row>
    <row r="16" spans="1:7" ht="12.75">
      <c r="A16" s="93"/>
      <c r="B16" s="233" t="s">
        <v>20</v>
      </c>
      <c r="C16" s="233"/>
      <c r="D16" s="233"/>
      <c r="E16" s="233"/>
      <c r="F16" s="49">
        <v>4000</v>
      </c>
      <c r="G16" s="12"/>
    </row>
    <row r="17" spans="1:7" ht="12.75">
      <c r="A17" s="93"/>
      <c r="B17" s="233" t="s">
        <v>98</v>
      </c>
      <c r="C17" s="233"/>
      <c r="D17" s="233"/>
      <c r="E17" s="233"/>
      <c r="F17" s="49">
        <v>7000</v>
      </c>
      <c r="G17" s="12"/>
    </row>
    <row r="18" spans="1:7" ht="12.75">
      <c r="A18" s="93"/>
      <c r="B18" s="233" t="s">
        <v>99</v>
      </c>
      <c r="C18" s="233"/>
      <c r="D18" s="233"/>
      <c r="E18" s="233"/>
      <c r="F18" s="49">
        <v>47000</v>
      </c>
      <c r="G18" s="12"/>
    </row>
    <row r="19" spans="1:7" ht="12.75">
      <c r="A19" s="93"/>
      <c r="B19" s="235" t="s">
        <v>477</v>
      </c>
      <c r="C19" s="233"/>
      <c r="D19" s="233"/>
      <c r="E19" s="233"/>
      <c r="F19" s="49">
        <v>10000</v>
      </c>
      <c r="G19" s="12"/>
    </row>
    <row r="20" spans="1:7" ht="12.75">
      <c r="A20" s="93"/>
      <c r="B20" s="235" t="s">
        <v>296</v>
      </c>
      <c r="C20" s="233"/>
      <c r="D20" s="233"/>
      <c r="E20" s="233"/>
      <c r="F20" s="49">
        <v>80000</v>
      </c>
      <c r="G20" s="12"/>
    </row>
    <row r="21" spans="1:7" ht="12.75">
      <c r="A21" s="93"/>
      <c r="B21" s="233" t="s">
        <v>26</v>
      </c>
      <c r="C21" s="233"/>
      <c r="D21" s="233"/>
      <c r="E21" s="233"/>
      <c r="F21" s="49">
        <v>31000</v>
      </c>
      <c r="G21" s="12"/>
    </row>
    <row r="22" spans="1:7" ht="12.75">
      <c r="A22" s="93"/>
      <c r="B22" s="233"/>
      <c r="C22" s="233"/>
      <c r="D22" s="233"/>
      <c r="E22" s="233"/>
      <c r="F22" s="50"/>
      <c r="G22" s="12"/>
    </row>
    <row r="23" spans="1:7" ht="12.75">
      <c r="A23" s="93"/>
      <c r="B23" s="234" t="s">
        <v>480</v>
      </c>
      <c r="C23" s="234"/>
      <c r="D23" s="234"/>
      <c r="E23" s="234"/>
      <c r="F23" s="50"/>
      <c r="G23" s="12"/>
    </row>
    <row r="24" spans="1:7" ht="12.75">
      <c r="A24" s="93"/>
      <c r="B24" s="233" t="s">
        <v>116</v>
      </c>
      <c r="C24" s="233"/>
      <c r="D24" s="233"/>
      <c r="E24" s="233"/>
      <c r="F24" s="52">
        <v>10000</v>
      </c>
      <c r="G24" s="12"/>
    </row>
    <row r="25" spans="1:7" ht="12.75">
      <c r="A25" s="93"/>
      <c r="B25" s="233" t="s">
        <v>117</v>
      </c>
      <c r="C25" s="233"/>
      <c r="D25" s="233"/>
      <c r="E25" s="233"/>
      <c r="F25" s="49">
        <v>5000</v>
      </c>
      <c r="G25" s="12"/>
    </row>
    <row r="26" spans="1:7" ht="12.75">
      <c r="A26" s="93"/>
      <c r="B26" s="233" t="s">
        <v>118</v>
      </c>
      <c r="C26" s="233"/>
      <c r="D26" s="233"/>
      <c r="E26" s="233"/>
      <c r="F26" s="48">
        <v>18000</v>
      </c>
      <c r="G26" s="12"/>
    </row>
    <row r="27" spans="1:7" ht="12.75">
      <c r="A27" s="93"/>
      <c r="B27" s="233" t="s">
        <v>35</v>
      </c>
      <c r="C27" s="233"/>
      <c r="D27" s="233"/>
      <c r="E27" s="233"/>
      <c r="F27" s="49">
        <v>5000</v>
      </c>
      <c r="G27" s="12"/>
    </row>
    <row r="28" spans="1:7" ht="12.75">
      <c r="A28" s="93"/>
      <c r="B28" s="233" t="s">
        <v>36</v>
      </c>
      <c r="C28" s="233"/>
      <c r="D28" s="233"/>
      <c r="E28" s="233"/>
      <c r="F28" s="49"/>
      <c r="G28" s="12"/>
    </row>
    <row r="29" spans="1:7" ht="12.75">
      <c r="A29" s="93"/>
      <c r="B29" s="233" t="s">
        <v>119</v>
      </c>
      <c r="C29" s="233"/>
      <c r="D29" s="233"/>
      <c r="E29" s="233"/>
      <c r="F29" s="49">
        <v>85000</v>
      </c>
      <c r="G29" s="12"/>
    </row>
    <row r="30" spans="1:7" ht="12.75">
      <c r="A30" s="93"/>
      <c r="B30" s="235" t="s">
        <v>481</v>
      </c>
      <c r="C30" s="233"/>
      <c r="D30" s="233"/>
      <c r="E30" s="233"/>
      <c r="F30" s="49">
        <v>2000</v>
      </c>
      <c r="G30" s="12"/>
    </row>
    <row r="31" spans="1:7" ht="12.75">
      <c r="A31" s="93"/>
      <c r="B31" s="233" t="s">
        <v>37</v>
      </c>
      <c r="C31" s="233"/>
      <c r="D31" s="233"/>
      <c r="E31" s="233"/>
      <c r="F31" s="49">
        <v>11000</v>
      </c>
      <c r="G31" s="12"/>
    </row>
    <row r="32" spans="1:7" ht="12.75">
      <c r="A32" s="93"/>
      <c r="B32" s="235" t="s">
        <v>482</v>
      </c>
      <c r="C32" s="233"/>
      <c r="D32" s="233"/>
      <c r="E32" s="233"/>
      <c r="F32" s="49">
        <v>9000</v>
      </c>
      <c r="G32" s="12"/>
    </row>
    <row r="33" spans="1:7" ht="12.75">
      <c r="A33" s="93"/>
      <c r="B33" s="233" t="s">
        <v>104</v>
      </c>
      <c r="C33" s="233"/>
      <c r="D33" s="233"/>
      <c r="E33" s="233"/>
      <c r="F33" s="49">
        <v>3000</v>
      </c>
      <c r="G33" s="12"/>
    </row>
    <row r="34" spans="1:7" ht="12.75">
      <c r="A34" s="93"/>
      <c r="B34" s="233" t="s">
        <v>120</v>
      </c>
      <c r="C34" s="233"/>
      <c r="D34" s="233"/>
      <c r="E34" s="233"/>
      <c r="F34" s="49">
        <v>24000</v>
      </c>
      <c r="G34" s="12"/>
    </row>
    <row r="35" spans="1:7" ht="12.75">
      <c r="A35" s="93"/>
      <c r="B35" s="233" t="s">
        <v>38</v>
      </c>
      <c r="C35" s="233"/>
      <c r="D35" s="233"/>
      <c r="E35" s="233"/>
      <c r="F35" s="49">
        <v>8000</v>
      </c>
      <c r="G35" s="12"/>
    </row>
    <row r="36" spans="1:7" ht="12.75">
      <c r="A36" s="93"/>
      <c r="B36" s="233" t="s">
        <v>39</v>
      </c>
      <c r="C36" s="233"/>
      <c r="D36" s="233"/>
      <c r="E36" s="233"/>
      <c r="F36" s="49"/>
      <c r="G36" s="12"/>
    </row>
    <row r="37" spans="1:7" ht="12.75">
      <c r="A37" s="93"/>
      <c r="B37" s="235" t="s">
        <v>483</v>
      </c>
      <c r="C37" s="233"/>
      <c r="D37" s="233"/>
      <c r="E37" s="233"/>
      <c r="F37" s="49">
        <v>1000</v>
      </c>
      <c r="G37" s="12"/>
    </row>
    <row r="38" spans="1:7" ht="12.75">
      <c r="A38" s="93"/>
      <c r="B38" s="12"/>
      <c r="C38" s="12"/>
      <c r="D38" s="12"/>
      <c r="E38" s="12"/>
      <c r="F38" s="12"/>
      <c r="G38" s="12"/>
    </row>
  </sheetData>
  <sheetProtection password="C690" sheet="1" objects="1" scenarios="1" selectLockedCells="1" selectUnlockedCells="1"/>
  <mergeCells count="35">
    <mergeCell ref="B5:G5"/>
    <mergeCell ref="B4:G4"/>
    <mergeCell ref="B3:G3"/>
    <mergeCell ref="A1:C1"/>
    <mergeCell ref="B7:E7"/>
    <mergeCell ref="B8:E8"/>
    <mergeCell ref="B9:E9"/>
    <mergeCell ref="B10:E10"/>
    <mergeCell ref="B11:E11"/>
    <mergeCell ref="B12:E12"/>
    <mergeCell ref="B13:E13"/>
    <mergeCell ref="B14:E14"/>
    <mergeCell ref="B15:E15"/>
    <mergeCell ref="B16:E16"/>
    <mergeCell ref="B17:E17"/>
    <mergeCell ref="B18:E18"/>
    <mergeCell ref="B20:E20"/>
    <mergeCell ref="B21:E21"/>
    <mergeCell ref="B19:E19"/>
    <mergeCell ref="B22:E22"/>
    <mergeCell ref="B23:E23"/>
    <mergeCell ref="B24:E24"/>
    <mergeCell ref="B25:E25"/>
    <mergeCell ref="B26:E26"/>
    <mergeCell ref="B27:E27"/>
    <mergeCell ref="B34:E34"/>
    <mergeCell ref="B35:E35"/>
    <mergeCell ref="B36:E36"/>
    <mergeCell ref="B37:E37"/>
    <mergeCell ref="B28:E28"/>
    <mergeCell ref="B29:E29"/>
    <mergeCell ref="B30:E30"/>
    <mergeCell ref="B31:E31"/>
    <mergeCell ref="B32:E32"/>
    <mergeCell ref="B33:E33"/>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C1" sqref="C1:D1"/>
    </sheetView>
  </sheetViews>
  <sheetFormatPr defaultColWidth="9.140625" defaultRowHeight="12.75"/>
  <cols>
    <col min="1" max="1" width="2.7109375" style="0" customWidth="1"/>
    <col min="2" max="7" width="12.7109375" style="0" customWidth="1"/>
    <col min="8" max="8" width="2.7109375" style="5" customWidth="1"/>
    <col min="9" max="21" width="12.7109375" style="5" customWidth="1"/>
    <col min="22" max="61" width="9.140625" style="5" customWidth="1"/>
  </cols>
  <sheetData>
    <row r="1" spans="2:8" ht="12.75">
      <c r="B1" s="54" t="s">
        <v>0</v>
      </c>
      <c r="C1" s="221"/>
      <c r="D1" s="221"/>
      <c r="G1" s="47"/>
      <c r="H1" s="47"/>
    </row>
    <row r="2" spans="2:8" ht="12.75">
      <c r="B2" s="54" t="s">
        <v>1</v>
      </c>
      <c r="C2" s="221"/>
      <c r="D2" s="221"/>
      <c r="G2" s="47"/>
      <c r="H2" s="47"/>
    </row>
    <row r="3" spans="2:8" ht="12.75">
      <c r="B3" s="55"/>
      <c r="C3" s="56" t="s">
        <v>43</v>
      </c>
      <c r="D3" s="46"/>
      <c r="G3" s="47"/>
      <c r="H3" s="47"/>
    </row>
    <row r="4" spans="2:8" ht="12.75">
      <c r="B4" s="47"/>
      <c r="C4" s="47"/>
      <c r="D4" s="47"/>
      <c r="E4" s="47"/>
      <c r="F4" s="47"/>
      <c r="G4" s="47"/>
      <c r="H4" s="47"/>
    </row>
    <row r="5" spans="1:8" ht="12.75">
      <c r="A5" s="93"/>
      <c r="B5" s="247" t="s">
        <v>58</v>
      </c>
      <c r="C5" s="247"/>
      <c r="D5" s="57"/>
      <c r="E5" s="58"/>
      <c r="F5" s="58"/>
      <c r="G5" s="47"/>
      <c r="H5" s="47"/>
    </row>
    <row r="6" spans="1:8" ht="12.75">
      <c r="A6" s="93"/>
      <c r="B6" s="238" t="s">
        <v>51</v>
      </c>
      <c r="C6" s="238"/>
      <c r="D6" s="238"/>
      <c r="E6" s="238"/>
      <c r="F6" s="58"/>
      <c r="G6" s="59"/>
      <c r="H6" s="47"/>
    </row>
    <row r="7" spans="1:8" ht="12.75">
      <c r="A7" s="93"/>
      <c r="B7" s="238" t="s">
        <v>4</v>
      </c>
      <c r="C7" s="238"/>
      <c r="D7" s="238"/>
      <c r="E7" s="238"/>
      <c r="F7" s="58"/>
      <c r="G7" s="59"/>
      <c r="H7" s="47"/>
    </row>
    <row r="8" spans="1:8" ht="12.75">
      <c r="A8" s="93"/>
      <c r="B8" s="238" t="s">
        <v>506</v>
      </c>
      <c r="C8" s="238"/>
      <c r="D8" s="238"/>
      <c r="E8" s="238"/>
      <c r="F8" s="58"/>
      <c r="G8" s="59"/>
      <c r="H8" s="47"/>
    </row>
    <row r="9" spans="1:8" ht="12.75">
      <c r="A9" s="93"/>
      <c r="B9" s="249" t="s">
        <v>52</v>
      </c>
      <c r="C9" s="249"/>
      <c r="D9" s="249"/>
      <c r="E9" s="249"/>
      <c r="F9" s="58"/>
      <c r="G9" s="59"/>
      <c r="H9" s="47"/>
    </row>
    <row r="10" spans="1:8" ht="12.75">
      <c r="A10" s="93"/>
      <c r="B10" s="244"/>
      <c r="C10" s="244"/>
      <c r="D10" s="244"/>
      <c r="E10" s="60"/>
      <c r="F10" s="58"/>
      <c r="G10" s="59"/>
      <c r="H10" s="47"/>
    </row>
    <row r="11" spans="1:8" ht="12.75">
      <c r="A11" s="93"/>
      <c r="B11" s="246" t="s">
        <v>7</v>
      </c>
      <c r="C11" s="246"/>
      <c r="D11" s="246"/>
      <c r="E11" s="60"/>
      <c r="F11" s="58"/>
      <c r="G11" s="59"/>
      <c r="H11" s="47"/>
    </row>
    <row r="12" spans="1:8" ht="12.75">
      <c r="A12" s="93"/>
      <c r="B12" s="245" t="s">
        <v>288</v>
      </c>
      <c r="C12" s="246"/>
      <c r="D12" s="246"/>
      <c r="E12" s="60"/>
      <c r="F12" s="58"/>
      <c r="G12" s="59"/>
      <c r="H12" s="47"/>
    </row>
    <row r="13" spans="1:8" ht="12.75">
      <c r="A13" s="93"/>
      <c r="B13" s="243" t="s">
        <v>12</v>
      </c>
      <c r="C13" s="244"/>
      <c r="D13" s="244"/>
      <c r="E13" s="155"/>
      <c r="F13" s="58"/>
      <c r="G13" s="59"/>
      <c r="H13" s="47"/>
    </row>
    <row r="14" spans="1:8" ht="12.75">
      <c r="A14" s="93"/>
      <c r="B14" s="243" t="s">
        <v>123</v>
      </c>
      <c r="C14" s="244"/>
      <c r="D14" s="244"/>
      <c r="E14" s="142"/>
      <c r="F14" s="58"/>
      <c r="G14" s="59"/>
      <c r="H14" s="47"/>
    </row>
    <row r="15" spans="1:8" ht="12.75">
      <c r="A15" s="93"/>
      <c r="B15" s="243" t="s">
        <v>124</v>
      </c>
      <c r="C15" s="244"/>
      <c r="D15" s="244"/>
      <c r="E15" s="143"/>
      <c r="F15" s="58"/>
      <c r="G15" s="59"/>
      <c r="H15" s="47"/>
    </row>
    <row r="16" spans="1:8" ht="12.75">
      <c r="A16" s="93"/>
      <c r="B16" s="243" t="s">
        <v>125</v>
      </c>
      <c r="C16" s="244"/>
      <c r="D16" s="244"/>
      <c r="E16" s="144"/>
      <c r="F16" s="58"/>
      <c r="G16" s="59"/>
      <c r="H16" s="47"/>
    </row>
    <row r="17" spans="1:8" ht="12.75">
      <c r="A17" s="93"/>
      <c r="B17" s="243" t="s">
        <v>507</v>
      </c>
      <c r="C17" s="244"/>
      <c r="D17" s="244"/>
      <c r="E17" s="145"/>
      <c r="F17" s="58"/>
      <c r="G17" s="59"/>
      <c r="H17" s="47"/>
    </row>
    <row r="18" spans="1:8" ht="12.75">
      <c r="A18" s="93"/>
      <c r="B18" s="248" t="s">
        <v>422</v>
      </c>
      <c r="C18" s="248"/>
      <c r="D18" s="248"/>
      <c r="E18" s="146"/>
      <c r="F18" s="58"/>
      <c r="G18" s="59"/>
      <c r="H18" s="47"/>
    </row>
    <row r="19" spans="1:8" ht="12.75">
      <c r="A19" s="93"/>
      <c r="B19" s="245"/>
      <c r="C19" s="245"/>
      <c r="D19" s="245"/>
      <c r="E19" s="147">
        <f>IF(E18="","",IF(E18=26363,"Correct!","Try again!"))</f>
      </c>
      <c r="F19" s="58"/>
      <c r="G19" s="59"/>
      <c r="H19" s="47"/>
    </row>
    <row r="20" spans="1:8" ht="12.75">
      <c r="A20" s="93"/>
      <c r="B20" s="244" t="s">
        <v>32</v>
      </c>
      <c r="C20" s="244"/>
      <c r="D20" s="244"/>
      <c r="E20" s="148"/>
      <c r="F20" s="58"/>
      <c r="G20" s="59"/>
      <c r="H20" s="47"/>
    </row>
    <row r="21" spans="1:8" ht="12.75">
      <c r="A21" s="93"/>
      <c r="B21" s="244" t="s">
        <v>53</v>
      </c>
      <c r="C21" s="244"/>
      <c r="D21" s="244"/>
      <c r="E21" s="149"/>
      <c r="F21" s="58"/>
      <c r="G21" s="59"/>
      <c r="H21" s="47"/>
    </row>
    <row r="22" spans="1:8" ht="12.75">
      <c r="A22" s="93"/>
      <c r="B22" s="244" t="s">
        <v>54</v>
      </c>
      <c r="C22" s="244"/>
      <c r="D22" s="244"/>
      <c r="E22" s="145"/>
      <c r="F22" s="58"/>
      <c r="G22" s="59"/>
      <c r="H22" s="47"/>
    </row>
    <row r="23" spans="1:8" ht="13.5" thickBot="1">
      <c r="A23" s="93"/>
      <c r="B23" s="246" t="s">
        <v>33</v>
      </c>
      <c r="C23" s="246"/>
      <c r="D23" s="246"/>
      <c r="E23" s="150"/>
      <c r="F23" s="58"/>
      <c r="G23" s="59"/>
      <c r="H23" s="47"/>
    </row>
    <row r="24" spans="1:8" ht="13.5" thickTop="1">
      <c r="A24" s="93"/>
      <c r="B24" s="61"/>
      <c r="C24" s="61"/>
      <c r="D24" s="61"/>
      <c r="E24" s="147">
        <f>IF(E23="","",IF(E23=46333,"Correct!","Try again!"))</f>
      </c>
      <c r="F24" s="58"/>
      <c r="G24" s="59"/>
      <c r="H24" s="47"/>
    </row>
    <row r="25" spans="1:8" ht="12.75">
      <c r="A25" s="93"/>
      <c r="B25" s="246" t="s">
        <v>133</v>
      </c>
      <c r="C25" s="246"/>
      <c r="D25" s="246"/>
      <c r="E25" s="151"/>
      <c r="F25" s="58"/>
      <c r="G25" s="59"/>
      <c r="H25" s="47"/>
    </row>
    <row r="26" spans="1:8" ht="12.75">
      <c r="A26" s="93"/>
      <c r="B26" s="245" t="s">
        <v>293</v>
      </c>
      <c r="C26" s="246"/>
      <c r="D26" s="246"/>
      <c r="E26" s="151"/>
      <c r="F26" s="58"/>
      <c r="G26" s="59"/>
      <c r="H26" s="47"/>
    </row>
    <row r="27" spans="1:8" ht="12.75">
      <c r="A27" s="93"/>
      <c r="B27" s="243" t="s">
        <v>13</v>
      </c>
      <c r="C27" s="244"/>
      <c r="D27" s="244"/>
      <c r="E27" s="152"/>
      <c r="F27" s="58"/>
      <c r="G27" s="59"/>
      <c r="H27" s="47"/>
    </row>
    <row r="28" spans="1:8" ht="12.75">
      <c r="A28" s="93"/>
      <c r="B28" s="243" t="s">
        <v>129</v>
      </c>
      <c r="C28" s="244"/>
      <c r="D28" s="244"/>
      <c r="E28" s="145"/>
      <c r="F28" s="58"/>
      <c r="G28" s="59"/>
      <c r="H28" s="47"/>
    </row>
    <row r="29" spans="1:8" ht="12.75">
      <c r="A29" s="93"/>
      <c r="B29" s="243" t="s">
        <v>426</v>
      </c>
      <c r="C29" s="244"/>
      <c r="D29" s="244"/>
      <c r="E29" s="153"/>
      <c r="F29" s="58"/>
      <c r="G29" s="59"/>
      <c r="H29" s="47"/>
    </row>
    <row r="30" spans="1:8" ht="12.75">
      <c r="A30" s="93"/>
      <c r="B30" s="243" t="s">
        <v>45</v>
      </c>
      <c r="C30" s="244"/>
      <c r="D30" s="244"/>
      <c r="E30" s="220"/>
      <c r="F30" s="58"/>
      <c r="G30" s="59"/>
      <c r="H30" s="47"/>
    </row>
    <row r="31" spans="1:8" ht="12.75">
      <c r="A31" s="93"/>
      <c r="B31" s="243" t="s">
        <v>498</v>
      </c>
      <c r="C31" s="244"/>
      <c r="D31" s="244"/>
      <c r="E31" s="148"/>
      <c r="F31" s="58"/>
      <c r="G31" s="59"/>
      <c r="H31" s="47"/>
    </row>
    <row r="32" spans="1:8" ht="12.75">
      <c r="A32" s="93"/>
      <c r="B32" s="246"/>
      <c r="C32" s="246"/>
      <c r="D32" s="246"/>
      <c r="E32" s="147">
        <f>IF(E31="","",IF(E31=37076,"Correct!","Try again!"))</f>
      </c>
      <c r="F32" s="58"/>
      <c r="G32" s="59"/>
      <c r="H32" s="47"/>
    </row>
    <row r="33" spans="1:8" ht="12.75">
      <c r="A33" s="93"/>
      <c r="B33" s="246" t="s">
        <v>34</v>
      </c>
      <c r="C33" s="246"/>
      <c r="D33" s="246"/>
      <c r="E33" s="147"/>
      <c r="F33" s="58"/>
      <c r="G33" s="59"/>
      <c r="H33" s="47"/>
    </row>
    <row r="34" spans="1:8" ht="12.75">
      <c r="A34" s="93"/>
      <c r="B34" s="243" t="s">
        <v>493</v>
      </c>
      <c r="C34" s="244"/>
      <c r="D34" s="244"/>
      <c r="E34" s="152"/>
      <c r="F34" s="58"/>
      <c r="G34" s="59"/>
      <c r="H34" s="47"/>
    </row>
    <row r="35" spans="1:8" ht="12.75">
      <c r="A35" s="93"/>
      <c r="B35" s="243" t="s">
        <v>494</v>
      </c>
      <c r="C35" s="244"/>
      <c r="D35" s="244"/>
      <c r="E35" s="152"/>
      <c r="F35" s="58"/>
      <c r="G35" s="59"/>
      <c r="H35" s="47"/>
    </row>
    <row r="36" spans="1:8" ht="12.75">
      <c r="A36" s="93"/>
      <c r="B36" s="243" t="s">
        <v>25</v>
      </c>
      <c r="C36" s="244"/>
      <c r="D36" s="244"/>
      <c r="E36" s="148"/>
      <c r="F36" s="58"/>
      <c r="G36" s="59"/>
      <c r="H36" s="47"/>
    </row>
    <row r="37" spans="1:8" ht="12.75">
      <c r="A37" s="93"/>
      <c r="B37" s="243" t="s">
        <v>131</v>
      </c>
      <c r="C37" s="244"/>
      <c r="D37" s="244"/>
      <c r="E37" s="145"/>
      <c r="F37" s="58"/>
      <c r="G37" s="59"/>
      <c r="H37" s="47"/>
    </row>
    <row r="38" spans="1:8" ht="12.75">
      <c r="A38" s="93"/>
      <c r="B38" s="243" t="s">
        <v>500</v>
      </c>
      <c r="C38" s="243"/>
      <c r="D38" s="243"/>
      <c r="E38" s="148"/>
      <c r="F38" s="58"/>
      <c r="G38" s="59"/>
      <c r="H38" s="47"/>
    </row>
    <row r="39" spans="1:8" ht="13.5" thickBot="1">
      <c r="A39" s="93"/>
      <c r="B39" s="245" t="s">
        <v>508</v>
      </c>
      <c r="C39" s="245"/>
      <c r="D39" s="245"/>
      <c r="E39" s="154"/>
      <c r="F39" s="58"/>
      <c r="G39" s="59"/>
      <c r="H39" s="47"/>
    </row>
    <row r="40" spans="1:8" ht="13.5" thickTop="1">
      <c r="A40" s="93"/>
      <c r="B40" s="63"/>
      <c r="C40" s="63"/>
      <c r="D40" s="63"/>
      <c r="E40" s="147">
        <f>IF(E39="","",IF(E39=46333,"Correct!","Try again!"))</f>
      </c>
      <c r="F40" s="58"/>
      <c r="G40" s="59"/>
      <c r="H40" s="47"/>
    </row>
    <row r="41" spans="2:8" ht="12.75">
      <c r="B41" s="139"/>
      <c r="C41" s="139"/>
      <c r="D41" s="139"/>
      <c r="E41" s="140"/>
      <c r="F41" s="140"/>
      <c r="G41" s="140"/>
      <c r="H41" s="140"/>
    </row>
    <row r="42" spans="1:8" ht="12.75">
      <c r="A42" s="93"/>
      <c r="B42" s="247" t="s">
        <v>50</v>
      </c>
      <c r="C42" s="247"/>
      <c r="D42" s="247"/>
      <c r="E42" s="64"/>
      <c r="F42" s="65"/>
      <c r="G42" s="65"/>
      <c r="H42" s="58"/>
    </row>
    <row r="43" spans="1:8" ht="12.75">
      <c r="A43" s="93"/>
      <c r="B43" s="251" t="s">
        <v>122</v>
      </c>
      <c r="C43" s="251"/>
      <c r="D43" s="251"/>
      <c r="E43" s="45"/>
      <c r="F43" s="65"/>
      <c r="G43" s="65"/>
      <c r="H43" s="58"/>
    </row>
    <row r="44" spans="1:8" ht="12.75">
      <c r="A44" s="93"/>
      <c r="B44" s="17"/>
      <c r="C44" s="17"/>
      <c r="D44" s="17"/>
      <c r="E44" s="53">
        <f>IF(E43="","",IF(AND(E43&gt;=1.19,E43&lt;=1.2),"Correct!","Try again!"))</f>
      </c>
      <c r="F44" s="65"/>
      <c r="G44" s="65"/>
      <c r="H44" s="58"/>
    </row>
    <row r="45" spans="1:8" ht="12.75">
      <c r="A45" s="93"/>
      <c r="B45" s="64"/>
      <c r="C45" s="64"/>
      <c r="D45" s="64"/>
      <c r="E45" s="62"/>
      <c r="F45" s="65"/>
      <c r="G45" s="65"/>
      <c r="H45" s="58"/>
    </row>
    <row r="46" spans="1:8" ht="12.75">
      <c r="A46" s="93"/>
      <c r="B46" s="250"/>
      <c r="C46" s="231"/>
      <c r="D46" s="231"/>
      <c r="E46" s="231"/>
      <c r="F46" s="231"/>
      <c r="G46" s="231"/>
      <c r="H46" s="58"/>
    </row>
    <row r="47" spans="1:8" ht="12.75">
      <c r="A47" s="93"/>
      <c r="B47" s="231"/>
      <c r="C47" s="231"/>
      <c r="D47" s="231"/>
      <c r="E47" s="231"/>
      <c r="F47" s="231"/>
      <c r="G47" s="231"/>
      <c r="H47" s="58"/>
    </row>
    <row r="48" spans="1:8" ht="12.75">
      <c r="A48" s="93"/>
      <c r="B48" s="231"/>
      <c r="C48" s="231"/>
      <c r="D48" s="231"/>
      <c r="E48" s="231"/>
      <c r="F48" s="231"/>
      <c r="G48" s="231"/>
      <c r="H48" s="58"/>
    </row>
    <row r="49" spans="1:8" ht="12.75">
      <c r="A49" s="93"/>
      <c r="B49" s="141"/>
      <c r="C49" s="141"/>
      <c r="D49" s="141"/>
      <c r="E49" s="141"/>
      <c r="F49" s="141"/>
      <c r="G49" s="141"/>
      <c r="H49" s="58"/>
    </row>
  </sheetData>
  <sheetProtection password="C690" sheet="1" objects="1" scenarios="1" selectLockedCells="1"/>
  <mergeCells count="39">
    <mergeCell ref="B38:D38"/>
    <mergeCell ref="B33:D33"/>
    <mergeCell ref="B46:G48"/>
    <mergeCell ref="B43:D43"/>
    <mergeCell ref="B42:D42"/>
    <mergeCell ref="B39:D39"/>
    <mergeCell ref="B10:D10"/>
    <mergeCell ref="B13:D13"/>
    <mergeCell ref="B14:D14"/>
    <mergeCell ref="B29:D29"/>
    <mergeCell ref="B31:D31"/>
    <mergeCell ref="B34:D34"/>
    <mergeCell ref="B32:D32"/>
    <mergeCell ref="B20:D20"/>
    <mergeCell ref="B21:D21"/>
    <mergeCell ref="B22:D22"/>
    <mergeCell ref="B25:D25"/>
    <mergeCell ref="B23:D23"/>
    <mergeCell ref="B6:E6"/>
    <mergeCell ref="B17:D17"/>
    <mergeCell ref="B9:E9"/>
    <mergeCell ref="B8:E8"/>
    <mergeCell ref="B7:E7"/>
    <mergeCell ref="C2:D2"/>
    <mergeCell ref="C1:D1"/>
    <mergeCell ref="B28:D28"/>
    <mergeCell ref="B5:C5"/>
    <mergeCell ref="B18:D18"/>
    <mergeCell ref="B11:D11"/>
    <mergeCell ref="B19:D19"/>
    <mergeCell ref="B12:D12"/>
    <mergeCell ref="B15:D15"/>
    <mergeCell ref="B16:D16"/>
    <mergeCell ref="B30:D30"/>
    <mergeCell ref="B26:D26"/>
    <mergeCell ref="B27:D27"/>
    <mergeCell ref="B37:D37"/>
    <mergeCell ref="B35:D35"/>
    <mergeCell ref="B36:D36"/>
  </mergeCells>
  <printOptions horizontalCentered="1"/>
  <pageMargins left="0.75" right="0.75" top="1" bottom="1" header="0.5" footer="0.5"/>
  <pageSetup horizontalDpi="300" verticalDpi="300" orientation="portrait" scale="105" r:id="rId3"/>
  <legacyDrawing r:id="rId2"/>
</worksheet>
</file>

<file path=xl/worksheets/sheet6.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4" width="12.7109375" style="0" customWidth="1"/>
  </cols>
  <sheetData>
    <row r="1" spans="1:6" ht="12.75">
      <c r="A1" s="254" t="s">
        <v>48</v>
      </c>
      <c r="B1" s="254"/>
      <c r="C1" s="254"/>
      <c r="F1" s="6"/>
    </row>
    <row r="2" spans="2:6" ht="12.75">
      <c r="B2" s="6"/>
      <c r="C2" s="6"/>
      <c r="D2" s="6"/>
      <c r="E2" s="6"/>
      <c r="F2" s="6"/>
    </row>
    <row r="3" spans="1:7" ht="12.75">
      <c r="A3" s="93"/>
      <c r="B3" s="238" t="s">
        <v>51</v>
      </c>
      <c r="C3" s="238"/>
      <c r="D3" s="238"/>
      <c r="E3" s="238"/>
      <c r="F3" s="238"/>
      <c r="G3" s="12"/>
    </row>
    <row r="4" spans="1:7" ht="12.75">
      <c r="A4" s="93"/>
      <c r="B4" s="238" t="s">
        <v>4</v>
      </c>
      <c r="C4" s="238"/>
      <c r="D4" s="238"/>
      <c r="E4" s="238"/>
      <c r="F4" s="238"/>
      <c r="G4" s="12"/>
    </row>
    <row r="5" spans="1:7" ht="12.75">
      <c r="A5" s="93"/>
      <c r="B5" s="238" t="s">
        <v>497</v>
      </c>
      <c r="C5" s="238"/>
      <c r="D5" s="238"/>
      <c r="E5" s="238"/>
      <c r="F5" s="238"/>
      <c r="G5" s="12"/>
    </row>
    <row r="6" spans="1:7" ht="12.75">
      <c r="A6" s="93"/>
      <c r="B6" s="239" t="s">
        <v>103</v>
      </c>
      <c r="C6" s="239"/>
      <c r="D6" s="239"/>
      <c r="E6" s="239"/>
      <c r="F6" s="239"/>
      <c r="G6" s="12"/>
    </row>
    <row r="7" spans="1:7" ht="12.75">
      <c r="A7" s="93"/>
      <c r="B7" s="253"/>
      <c r="C7" s="253"/>
      <c r="D7" s="253"/>
      <c r="E7" s="253"/>
      <c r="F7" s="16"/>
      <c r="G7" s="12"/>
    </row>
    <row r="8" spans="1:7" ht="12.75">
      <c r="A8" s="93"/>
      <c r="B8" s="252" t="s">
        <v>44</v>
      </c>
      <c r="C8" s="252"/>
      <c r="D8" s="252"/>
      <c r="E8" s="252"/>
      <c r="F8" s="16"/>
      <c r="G8" s="12"/>
    </row>
    <row r="9" spans="1:7" ht="12.75">
      <c r="A9" s="93"/>
      <c r="B9" s="252" t="s">
        <v>288</v>
      </c>
      <c r="C9" s="252"/>
      <c r="D9" s="252"/>
      <c r="E9" s="252"/>
      <c r="F9" s="16"/>
      <c r="G9" s="12"/>
    </row>
    <row r="10" spans="1:7" ht="12.75">
      <c r="A10" s="93"/>
      <c r="B10" s="253" t="s">
        <v>12</v>
      </c>
      <c r="C10" s="253"/>
      <c r="D10" s="253"/>
      <c r="E10" s="253"/>
      <c r="F10" s="161">
        <v>13852</v>
      </c>
      <c r="G10" s="12"/>
    </row>
    <row r="11" spans="1:7" ht="12.75">
      <c r="A11" s="93"/>
      <c r="B11" s="253" t="s">
        <v>123</v>
      </c>
      <c r="C11" s="253"/>
      <c r="D11" s="253"/>
      <c r="E11" s="253"/>
      <c r="F11" s="157">
        <v>966</v>
      </c>
      <c r="G11" s="12"/>
    </row>
    <row r="12" spans="1:7" ht="12.75">
      <c r="A12" s="93"/>
      <c r="B12" s="253" t="s">
        <v>124</v>
      </c>
      <c r="C12" s="253"/>
      <c r="D12" s="253"/>
      <c r="E12" s="253"/>
      <c r="F12" s="157">
        <v>9803</v>
      </c>
      <c r="G12" s="12"/>
    </row>
    <row r="13" spans="1:7" ht="12.75">
      <c r="A13" s="93"/>
      <c r="B13" s="253" t="s">
        <v>125</v>
      </c>
      <c r="C13" s="253"/>
      <c r="D13" s="253"/>
      <c r="E13" s="253"/>
      <c r="F13" s="157">
        <v>1404</v>
      </c>
      <c r="G13" s="12"/>
    </row>
    <row r="14" spans="1:7" ht="12.75">
      <c r="A14" s="93"/>
      <c r="B14" s="253" t="s">
        <v>126</v>
      </c>
      <c r="C14" s="253"/>
      <c r="D14" s="253"/>
      <c r="E14" s="253"/>
      <c r="F14" s="158">
        <v>3423</v>
      </c>
      <c r="G14" s="12"/>
    </row>
    <row r="15" spans="1:7" ht="12.75">
      <c r="A15" s="93"/>
      <c r="B15" s="234" t="s">
        <v>422</v>
      </c>
      <c r="C15" s="234"/>
      <c r="D15" s="234"/>
      <c r="E15" s="234"/>
      <c r="F15" s="159">
        <f>SUM(F10:F14)</f>
        <v>29448</v>
      </c>
      <c r="G15" s="12"/>
    </row>
    <row r="16" spans="1:7" ht="12.75">
      <c r="A16" s="93"/>
      <c r="B16" s="253" t="s">
        <v>132</v>
      </c>
      <c r="C16" s="253"/>
      <c r="D16" s="253"/>
      <c r="E16" s="253"/>
      <c r="F16" s="160">
        <v>2124</v>
      </c>
      <c r="G16" s="12"/>
    </row>
    <row r="17" spans="1:7" ht="12.75">
      <c r="A17" s="93"/>
      <c r="B17" s="253" t="s">
        <v>127</v>
      </c>
      <c r="C17" s="253"/>
      <c r="D17" s="253"/>
      <c r="E17" s="253"/>
      <c r="F17" s="160">
        <v>3404</v>
      </c>
      <c r="G17" s="12"/>
    </row>
    <row r="18" spans="1:7" ht="12.75">
      <c r="A18" s="93"/>
      <c r="B18" s="253" t="s">
        <v>128</v>
      </c>
      <c r="C18" s="253"/>
      <c r="D18" s="253"/>
      <c r="E18" s="253"/>
      <c r="F18" s="158">
        <v>9557</v>
      </c>
      <c r="G18" s="12"/>
    </row>
    <row r="19" spans="1:7" ht="13.5" thickBot="1">
      <c r="A19" s="93"/>
      <c r="B19" s="252" t="s">
        <v>64</v>
      </c>
      <c r="C19" s="252"/>
      <c r="D19" s="252"/>
      <c r="E19" s="252"/>
      <c r="F19" s="162">
        <f>SUM(F15:F18)</f>
        <v>44533</v>
      </c>
      <c r="G19" s="12"/>
    </row>
    <row r="20" spans="1:7" ht="13.5" thickTop="1">
      <c r="A20" s="93"/>
      <c r="B20" s="253"/>
      <c r="C20" s="253"/>
      <c r="D20" s="253"/>
      <c r="E20" s="253"/>
      <c r="F20" s="156"/>
      <c r="G20" s="12"/>
    </row>
    <row r="21" spans="1:7" ht="12.75">
      <c r="A21" s="93"/>
      <c r="B21" s="252" t="s">
        <v>221</v>
      </c>
      <c r="C21" s="252"/>
      <c r="D21" s="252"/>
      <c r="E21" s="252"/>
      <c r="F21" s="160"/>
      <c r="G21" s="12"/>
    </row>
    <row r="22" spans="1:7" ht="12.75">
      <c r="A22" s="93"/>
      <c r="B22" s="252" t="s">
        <v>293</v>
      </c>
      <c r="C22" s="252"/>
      <c r="D22" s="252"/>
      <c r="E22" s="252"/>
      <c r="F22" s="160"/>
      <c r="G22" s="12"/>
    </row>
    <row r="23" spans="1:7" ht="12.75">
      <c r="A23" s="93"/>
      <c r="B23" s="253" t="s">
        <v>13</v>
      </c>
      <c r="C23" s="253"/>
      <c r="D23" s="253"/>
      <c r="E23" s="253"/>
      <c r="F23" s="163">
        <v>11656</v>
      </c>
      <c r="G23" s="12"/>
    </row>
    <row r="24" spans="1:7" ht="12.75">
      <c r="A24" s="93"/>
      <c r="B24" s="253" t="s">
        <v>129</v>
      </c>
      <c r="C24" s="253"/>
      <c r="D24" s="253"/>
      <c r="E24" s="253"/>
      <c r="F24" s="158">
        <v>10345</v>
      </c>
      <c r="G24" s="12"/>
    </row>
    <row r="25" spans="1:7" ht="12.75">
      <c r="A25" s="93"/>
      <c r="B25" s="234" t="s">
        <v>426</v>
      </c>
      <c r="C25" s="234"/>
      <c r="D25" s="234"/>
      <c r="E25" s="234"/>
      <c r="F25" s="159">
        <f>SUM(F23:F24)</f>
        <v>22001</v>
      </c>
      <c r="G25" s="12"/>
    </row>
    <row r="26" spans="1:7" ht="12.75">
      <c r="A26" s="93"/>
      <c r="B26" s="253" t="s">
        <v>45</v>
      </c>
      <c r="C26" s="253"/>
      <c r="D26" s="253"/>
      <c r="E26" s="253"/>
      <c r="F26" s="158">
        <v>13615</v>
      </c>
      <c r="G26" s="12"/>
    </row>
    <row r="27" spans="1:7" ht="12.75">
      <c r="A27" s="93"/>
      <c r="B27" s="234" t="s">
        <v>498</v>
      </c>
      <c r="C27" s="234"/>
      <c r="D27" s="234"/>
      <c r="E27" s="234"/>
      <c r="F27" s="159">
        <f>SUM(F25:F26)</f>
        <v>35616</v>
      </c>
      <c r="G27" s="12"/>
    </row>
    <row r="28" spans="1:7" ht="12.75">
      <c r="A28" s="93"/>
      <c r="B28" s="234" t="s">
        <v>499</v>
      </c>
      <c r="C28" s="252"/>
      <c r="D28" s="252"/>
      <c r="E28" s="252"/>
      <c r="F28" s="160"/>
      <c r="G28" s="12"/>
    </row>
    <row r="29" spans="1:7" ht="12.75">
      <c r="A29" s="93"/>
      <c r="B29" s="235" t="s">
        <v>502</v>
      </c>
      <c r="C29" s="253"/>
      <c r="D29" s="253"/>
      <c r="E29" s="253"/>
      <c r="F29" s="160">
        <v>34</v>
      </c>
      <c r="G29" s="12"/>
    </row>
    <row r="30" spans="1:7" ht="12.75">
      <c r="A30" s="93"/>
      <c r="B30" s="235" t="s">
        <v>494</v>
      </c>
      <c r="C30" s="235"/>
      <c r="D30" s="235"/>
      <c r="E30" s="235"/>
      <c r="F30" s="160">
        <v>12153</v>
      </c>
      <c r="G30" s="12"/>
    </row>
    <row r="31" spans="1:7" ht="12.75">
      <c r="A31" s="93"/>
      <c r="B31" s="253" t="s">
        <v>130</v>
      </c>
      <c r="C31" s="253"/>
      <c r="D31" s="253"/>
      <c r="E31" s="253"/>
      <c r="F31" s="160">
        <v>28236</v>
      </c>
      <c r="G31" s="12"/>
    </row>
    <row r="32" spans="1:7" ht="12.75">
      <c r="A32" s="93"/>
      <c r="B32" s="253" t="s">
        <v>131</v>
      </c>
      <c r="C32" s="253"/>
      <c r="D32" s="253"/>
      <c r="E32" s="253"/>
      <c r="F32" s="158">
        <v>-31506</v>
      </c>
      <c r="G32" s="12"/>
    </row>
    <row r="33" spans="1:7" ht="12.75">
      <c r="A33" s="93"/>
      <c r="B33" s="234" t="s">
        <v>500</v>
      </c>
      <c r="C33" s="234"/>
      <c r="D33" s="234"/>
      <c r="E33" s="234"/>
      <c r="F33" s="159">
        <f>SUM(F29:F32)</f>
        <v>8917</v>
      </c>
      <c r="G33" s="12"/>
    </row>
    <row r="34" spans="1:7" ht="13.5" thickBot="1">
      <c r="A34" s="93"/>
      <c r="B34" s="234" t="s">
        <v>501</v>
      </c>
      <c r="C34" s="234"/>
      <c r="D34" s="234"/>
      <c r="E34" s="234"/>
      <c r="F34" s="164">
        <f>F27+F33</f>
        <v>44533</v>
      </c>
      <c r="G34" s="12"/>
    </row>
    <row r="35" spans="1:7" ht="13.5" thickTop="1">
      <c r="A35" s="93"/>
      <c r="B35" s="253"/>
      <c r="C35" s="253"/>
      <c r="D35" s="253"/>
      <c r="E35" s="253"/>
      <c r="F35" s="10"/>
      <c r="G35" s="12"/>
    </row>
    <row r="36" spans="1:7" ht="12.75">
      <c r="A36" s="93"/>
      <c r="B36" s="234" t="s">
        <v>503</v>
      </c>
      <c r="C36" s="234"/>
      <c r="D36" s="234"/>
      <c r="E36" s="234"/>
      <c r="F36" s="20"/>
      <c r="G36" s="12"/>
    </row>
    <row r="37" spans="1:7" ht="12.75">
      <c r="A37" s="93"/>
      <c r="B37" s="253" t="s">
        <v>134</v>
      </c>
      <c r="C37" s="253"/>
      <c r="D37" s="253"/>
      <c r="E37" s="253"/>
      <c r="F37" s="161">
        <v>50</v>
      </c>
      <c r="G37" s="12"/>
    </row>
    <row r="38" spans="1:7" ht="12.75">
      <c r="A38" s="93"/>
      <c r="B38" s="253" t="s">
        <v>135</v>
      </c>
      <c r="C38" s="253"/>
      <c r="D38" s="253"/>
      <c r="E38" s="253"/>
      <c r="F38" s="160">
        <v>300</v>
      </c>
      <c r="G38" s="12"/>
    </row>
    <row r="39" spans="1:7" ht="12.75">
      <c r="A39" s="93"/>
      <c r="B39" s="253" t="s">
        <v>55</v>
      </c>
      <c r="C39" s="253"/>
      <c r="D39" s="253"/>
      <c r="E39" s="253"/>
      <c r="F39" s="160">
        <v>13000</v>
      </c>
      <c r="G39" s="12"/>
    </row>
    <row r="40" spans="1:7" ht="12.75">
      <c r="A40" s="93"/>
      <c r="B40" s="253" t="s">
        <v>56</v>
      </c>
      <c r="C40" s="253"/>
      <c r="D40" s="253"/>
      <c r="E40" s="253"/>
      <c r="F40" s="160"/>
      <c r="G40" s="12"/>
    </row>
    <row r="41" spans="1:7" ht="12.75">
      <c r="A41" s="93"/>
      <c r="B41" s="253" t="s">
        <v>57</v>
      </c>
      <c r="C41" s="253"/>
      <c r="D41" s="253"/>
      <c r="E41" s="253"/>
      <c r="F41" s="160">
        <v>875</v>
      </c>
      <c r="G41" s="12"/>
    </row>
    <row r="42" spans="1:7" ht="12.75">
      <c r="A42" s="93"/>
      <c r="B42" s="253" t="s">
        <v>46</v>
      </c>
      <c r="C42" s="253"/>
      <c r="D42" s="253"/>
      <c r="E42" s="253"/>
      <c r="F42" s="160">
        <v>1410</v>
      </c>
      <c r="G42" s="12"/>
    </row>
    <row r="43" spans="1:7" ht="12.75">
      <c r="A43" s="93"/>
      <c r="B43" s="235" t="s">
        <v>504</v>
      </c>
      <c r="C43" s="253"/>
      <c r="D43" s="253"/>
      <c r="E43" s="253"/>
      <c r="F43" s="160">
        <v>400</v>
      </c>
      <c r="G43" s="12"/>
    </row>
    <row r="44" spans="1:7" ht="12.75">
      <c r="A44" s="93"/>
      <c r="B44" s="253" t="s">
        <v>105</v>
      </c>
      <c r="C44" s="253"/>
      <c r="D44" s="253"/>
      <c r="E44" s="253"/>
      <c r="F44" s="160">
        <v>11000</v>
      </c>
      <c r="G44" s="12"/>
    </row>
    <row r="45" spans="1:7" ht="12.75">
      <c r="A45" s="93"/>
      <c r="B45" s="253" t="s">
        <v>47</v>
      </c>
      <c r="C45" s="253"/>
      <c r="D45" s="253"/>
      <c r="E45" s="253"/>
      <c r="F45" s="160">
        <v>11000</v>
      </c>
      <c r="G45" s="12"/>
    </row>
    <row r="46" spans="1:7" ht="12.75">
      <c r="A46" s="93"/>
      <c r="B46" s="235" t="s">
        <v>505</v>
      </c>
      <c r="C46" s="253"/>
      <c r="D46" s="253"/>
      <c r="E46" s="253"/>
      <c r="F46" s="160">
        <v>60</v>
      </c>
      <c r="G46" s="12"/>
    </row>
    <row r="47" spans="1:7" ht="12.75">
      <c r="A47" s="93"/>
      <c r="B47" s="16"/>
      <c r="C47" s="16"/>
      <c r="D47" s="16"/>
      <c r="E47" s="16"/>
      <c r="F47" s="19"/>
      <c r="G47" s="12"/>
    </row>
    <row r="48" spans="2:6" ht="12.75">
      <c r="B48" s="23"/>
      <c r="C48" s="23"/>
      <c r="D48" s="23"/>
      <c r="E48" s="23"/>
      <c r="F48" s="24"/>
    </row>
  </sheetData>
  <sheetProtection password="C690" sheet="1" objects="1" scenarios="1" selectLockedCells="1" selectUnlockedCells="1"/>
  <mergeCells count="45">
    <mergeCell ref="B27:E27"/>
    <mergeCell ref="B33:E33"/>
    <mergeCell ref="B30:E30"/>
    <mergeCell ref="B6:F6"/>
    <mergeCell ref="B5:F5"/>
    <mergeCell ref="B4:F4"/>
    <mergeCell ref="B28:E28"/>
    <mergeCell ref="B26:E26"/>
    <mergeCell ref="B16:E16"/>
    <mergeCell ref="B17:E17"/>
    <mergeCell ref="A1:C1"/>
    <mergeCell ref="B7:E7"/>
    <mergeCell ref="B19:E19"/>
    <mergeCell ref="B10:E10"/>
    <mergeCell ref="B11:E11"/>
    <mergeCell ref="B12:E12"/>
    <mergeCell ref="B13:E13"/>
    <mergeCell ref="B14:E14"/>
    <mergeCell ref="B15:E15"/>
    <mergeCell ref="B20:E20"/>
    <mergeCell ref="B23:E23"/>
    <mergeCell ref="B24:E24"/>
    <mergeCell ref="B22:E22"/>
    <mergeCell ref="B21:E21"/>
    <mergeCell ref="B3:F3"/>
    <mergeCell ref="B46:E46"/>
    <mergeCell ref="B36:E36"/>
    <mergeCell ref="B34:E34"/>
    <mergeCell ref="B37:E37"/>
    <mergeCell ref="B38:E38"/>
    <mergeCell ref="B39:E39"/>
    <mergeCell ref="B40:E40"/>
    <mergeCell ref="B41:E41"/>
    <mergeCell ref="B42:E42"/>
    <mergeCell ref="B35:E35"/>
    <mergeCell ref="B9:E9"/>
    <mergeCell ref="B8:E8"/>
    <mergeCell ref="B43:E43"/>
    <mergeCell ref="B44:E44"/>
    <mergeCell ref="B45:E45"/>
    <mergeCell ref="B25:E25"/>
    <mergeCell ref="B29:E29"/>
    <mergeCell ref="B31:E31"/>
    <mergeCell ref="B32:E32"/>
    <mergeCell ref="B18:E18"/>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B19" sqref="B19"/>
    </sheetView>
  </sheetViews>
  <sheetFormatPr defaultColWidth="9.140625" defaultRowHeight="12.75"/>
  <cols>
    <col min="1" max="1" width="2.7109375" style="0" customWidth="1"/>
    <col min="2" max="2" width="28.57421875" style="0" customWidth="1"/>
    <col min="3" max="3" width="96.140625" style="0" customWidth="1"/>
    <col min="6" max="6" width="2.7109375" style="0" customWidth="1"/>
  </cols>
  <sheetData>
    <row r="1" spans="1:6" ht="15.75">
      <c r="A1" s="12"/>
      <c r="B1" s="256" t="s">
        <v>136</v>
      </c>
      <c r="C1" s="256"/>
      <c r="D1" s="256"/>
      <c r="E1" s="256"/>
      <c r="F1" s="256"/>
    </row>
    <row r="2" spans="1:6" ht="12.75">
      <c r="A2" s="12"/>
      <c r="B2" s="66"/>
      <c r="C2" s="67"/>
      <c r="D2" s="10"/>
      <c r="E2" s="10"/>
      <c r="F2" s="10"/>
    </row>
    <row r="3" spans="1:15" ht="15">
      <c r="A3" s="12"/>
      <c r="B3" s="68" t="s">
        <v>137</v>
      </c>
      <c r="C3" s="69"/>
      <c r="D3" s="69"/>
      <c r="E3" s="69"/>
      <c r="F3" s="10"/>
      <c r="G3" s="5"/>
      <c r="H3" s="5"/>
      <c r="I3" s="5"/>
      <c r="J3" s="5"/>
      <c r="K3" s="5"/>
      <c r="L3" s="5"/>
      <c r="M3" s="5"/>
      <c r="N3" s="5"/>
      <c r="O3" s="5"/>
    </row>
    <row r="4" spans="1:15" ht="12.75" customHeight="1">
      <c r="A4" s="12"/>
      <c r="B4" s="70" t="s">
        <v>138</v>
      </c>
      <c r="C4" s="257" t="s">
        <v>332</v>
      </c>
      <c r="D4" s="69"/>
      <c r="E4" s="69"/>
      <c r="F4" s="10"/>
      <c r="G4" s="5"/>
      <c r="H4" s="5"/>
      <c r="I4" s="5"/>
      <c r="J4" s="5"/>
      <c r="K4" s="5"/>
      <c r="L4" s="5"/>
      <c r="M4" s="5"/>
      <c r="N4" s="5"/>
      <c r="O4" s="5"/>
    </row>
    <row r="5" spans="1:15" ht="12.75">
      <c r="A5" s="12"/>
      <c r="B5" s="70"/>
      <c r="C5" s="257"/>
      <c r="D5" s="69"/>
      <c r="E5" s="69"/>
      <c r="F5" s="10"/>
      <c r="G5" s="5"/>
      <c r="H5" s="5"/>
      <c r="I5" s="5"/>
      <c r="J5" s="5"/>
      <c r="K5" s="5"/>
      <c r="L5" s="5"/>
      <c r="M5" s="5"/>
      <c r="N5" s="5"/>
      <c r="O5" s="5"/>
    </row>
    <row r="6" spans="1:15" ht="12.75">
      <c r="A6" s="12"/>
      <c r="B6" s="70"/>
      <c r="C6" s="257"/>
      <c r="D6" s="69"/>
      <c r="E6" s="69"/>
      <c r="F6" s="10"/>
      <c r="G6" s="5"/>
      <c r="H6" s="5"/>
      <c r="I6" s="5"/>
      <c r="J6" s="5"/>
      <c r="K6" s="5"/>
      <c r="L6" s="5"/>
      <c r="M6" s="5"/>
      <c r="N6" s="5"/>
      <c r="O6" s="5"/>
    </row>
    <row r="7" spans="1:15" ht="12.75">
      <c r="A7" s="12"/>
      <c r="B7" s="70"/>
      <c r="C7" s="71"/>
      <c r="D7" s="69"/>
      <c r="E7" s="69"/>
      <c r="F7" s="10"/>
      <c r="G7" s="5"/>
      <c r="H7" s="5"/>
      <c r="I7" s="5"/>
      <c r="J7" s="5"/>
      <c r="K7" s="5"/>
      <c r="L7" s="5"/>
      <c r="M7" s="5"/>
      <c r="N7" s="5"/>
      <c r="O7" s="5"/>
    </row>
    <row r="8" spans="1:15" ht="12.75">
      <c r="A8" s="12"/>
      <c r="B8" s="70" t="s">
        <v>139</v>
      </c>
      <c r="C8" s="257" t="s">
        <v>140</v>
      </c>
      <c r="D8" s="69"/>
      <c r="E8" s="69"/>
      <c r="F8" s="10"/>
      <c r="G8" s="5"/>
      <c r="H8" s="5"/>
      <c r="I8" s="5"/>
      <c r="J8" s="5"/>
      <c r="K8" s="5"/>
      <c r="L8" s="5"/>
      <c r="M8" s="5"/>
      <c r="N8" s="5"/>
      <c r="O8" s="5"/>
    </row>
    <row r="9" spans="1:15" ht="12.75">
      <c r="A9" s="12"/>
      <c r="B9" s="70"/>
      <c r="C9" s="257"/>
      <c r="D9" s="69"/>
      <c r="E9" s="69"/>
      <c r="F9" s="10"/>
      <c r="G9" s="5"/>
      <c r="H9" s="5"/>
      <c r="I9" s="5"/>
      <c r="J9" s="5"/>
      <c r="K9" s="5"/>
      <c r="L9" s="5"/>
      <c r="M9" s="5"/>
      <c r="N9" s="5"/>
      <c r="O9" s="5"/>
    </row>
    <row r="10" spans="1:15" ht="12.75">
      <c r="A10" s="12"/>
      <c r="B10" s="70"/>
      <c r="C10" s="72"/>
      <c r="D10" s="69"/>
      <c r="E10" s="69"/>
      <c r="F10" s="10"/>
      <c r="G10" s="5"/>
      <c r="H10" s="5"/>
      <c r="I10" s="5"/>
      <c r="J10" s="5"/>
      <c r="K10" s="5"/>
      <c r="L10" s="5"/>
      <c r="M10" s="5"/>
      <c r="N10" s="5"/>
      <c r="O10" s="5"/>
    </row>
    <row r="11" spans="1:15" ht="12.75">
      <c r="A11" s="12"/>
      <c r="B11" s="70" t="s">
        <v>141</v>
      </c>
      <c r="C11" s="73" t="s">
        <v>142</v>
      </c>
      <c r="D11" s="69"/>
      <c r="E11" s="69"/>
      <c r="F11" s="10"/>
      <c r="G11" s="5"/>
      <c r="H11" s="5"/>
      <c r="I11" s="5"/>
      <c r="J11" s="5"/>
      <c r="K11" s="5"/>
      <c r="L11" s="5"/>
      <c r="M11" s="5"/>
      <c r="N11" s="5"/>
      <c r="O11" s="5"/>
    </row>
    <row r="12" spans="1:15" ht="12.75">
      <c r="A12" s="12"/>
      <c r="B12" s="69"/>
      <c r="C12" s="72"/>
      <c r="D12" s="69"/>
      <c r="E12" s="69"/>
      <c r="F12" s="10"/>
      <c r="G12" s="5"/>
      <c r="H12" s="5"/>
      <c r="I12" s="5"/>
      <c r="J12" s="5"/>
      <c r="K12" s="5"/>
      <c r="L12" s="5"/>
      <c r="M12" s="5"/>
      <c r="N12" s="5"/>
      <c r="O12" s="5"/>
    </row>
    <row r="13" spans="1:6" ht="12.75">
      <c r="A13" s="12"/>
      <c r="B13" s="74" t="s">
        <v>143</v>
      </c>
      <c r="C13" s="75" t="s">
        <v>144</v>
      </c>
      <c r="D13" s="69"/>
      <c r="E13" s="69"/>
      <c r="F13" s="10"/>
    </row>
    <row r="14" spans="1:6" ht="12.75">
      <c r="A14" s="12"/>
      <c r="B14" s="76"/>
      <c r="C14" s="77"/>
      <c r="D14" s="69"/>
      <c r="E14" s="69"/>
      <c r="F14" s="10"/>
    </row>
    <row r="15" spans="1:6" ht="12.75">
      <c r="A15" s="12"/>
      <c r="B15" s="10"/>
      <c r="C15" s="10"/>
      <c r="D15" s="10"/>
      <c r="E15" s="10"/>
      <c r="F15" s="10"/>
    </row>
    <row r="16" spans="1:6" ht="12.75">
      <c r="A16" s="12"/>
      <c r="B16" s="13" t="s">
        <v>145</v>
      </c>
      <c r="C16" s="10"/>
      <c r="D16" s="10"/>
      <c r="E16" s="10"/>
      <c r="F16" s="10"/>
    </row>
    <row r="17" spans="1:6" ht="12.75">
      <c r="A17" s="12"/>
      <c r="B17" s="78" t="s">
        <v>146</v>
      </c>
      <c r="C17" s="79" t="s">
        <v>147</v>
      </c>
      <c r="D17" s="10"/>
      <c r="E17" s="10"/>
      <c r="F17" s="10"/>
    </row>
    <row r="18" spans="1:6" ht="12.75">
      <c r="A18" s="12"/>
      <c r="B18" s="10" t="s">
        <v>148</v>
      </c>
      <c r="C18" s="10" t="s">
        <v>149</v>
      </c>
      <c r="D18" s="10"/>
      <c r="E18" s="10"/>
      <c r="F18" s="10"/>
    </row>
    <row r="19" spans="1:6" ht="12.75">
      <c r="A19" s="12"/>
      <c r="B19" s="91" t="s">
        <v>150</v>
      </c>
      <c r="C19" s="10" t="s">
        <v>150</v>
      </c>
      <c r="D19" s="10"/>
      <c r="E19" s="10"/>
      <c r="F19" s="10"/>
    </row>
    <row r="20" spans="1:6" ht="12.75">
      <c r="A20" s="12"/>
      <c r="B20" s="91" t="s">
        <v>151</v>
      </c>
      <c r="C20" s="10" t="s">
        <v>152</v>
      </c>
      <c r="D20" s="10"/>
      <c r="E20" s="10"/>
      <c r="F20" s="10"/>
    </row>
    <row r="21" spans="1:6" ht="12.75">
      <c r="A21" s="12"/>
      <c r="B21" s="91" t="s">
        <v>153</v>
      </c>
      <c r="C21" s="10" t="s">
        <v>154</v>
      </c>
      <c r="D21" s="10"/>
      <c r="E21" s="10"/>
      <c r="F21" s="10"/>
    </row>
    <row r="22" spans="1:6" ht="12.75">
      <c r="A22" s="12"/>
      <c r="B22" s="91" t="s">
        <v>155</v>
      </c>
      <c r="C22" s="10" t="s">
        <v>156</v>
      </c>
      <c r="D22" s="10"/>
      <c r="E22" s="10"/>
      <c r="F22" s="10"/>
    </row>
    <row r="23" spans="1:6" ht="12.75">
      <c r="A23" s="12"/>
      <c r="B23" s="91" t="s">
        <v>157</v>
      </c>
      <c r="C23" s="10" t="s">
        <v>158</v>
      </c>
      <c r="D23" s="10"/>
      <c r="E23" s="10"/>
      <c r="F23" s="10"/>
    </row>
    <row r="24" spans="1:6" ht="12.75">
      <c r="A24" s="12"/>
      <c r="B24" s="91" t="s">
        <v>159</v>
      </c>
      <c r="C24" s="10" t="s">
        <v>160</v>
      </c>
      <c r="D24" s="10"/>
      <c r="E24" s="10"/>
      <c r="F24" s="10"/>
    </row>
    <row r="25" spans="1:6" ht="12.75">
      <c r="A25" s="12"/>
      <c r="B25" s="91" t="s">
        <v>161</v>
      </c>
      <c r="C25" s="255" t="s">
        <v>162</v>
      </c>
      <c r="D25" s="255"/>
      <c r="E25" s="255"/>
      <c r="F25" s="255"/>
    </row>
    <row r="26" spans="1:6" ht="12.75">
      <c r="A26" s="12"/>
      <c r="B26" s="91" t="s">
        <v>163</v>
      </c>
      <c r="C26" s="10" t="s">
        <v>164</v>
      </c>
      <c r="D26" s="10"/>
      <c r="E26" s="10"/>
      <c r="F26" s="10"/>
    </row>
    <row r="27" spans="1:6" ht="12.75">
      <c r="A27" s="12"/>
      <c r="B27" s="91" t="s">
        <v>165</v>
      </c>
      <c r="C27" s="10" t="s">
        <v>166</v>
      </c>
      <c r="D27" s="10"/>
      <c r="E27" s="10"/>
      <c r="F27" s="10"/>
    </row>
    <row r="28" spans="1:6" ht="12.75">
      <c r="A28" s="12"/>
      <c r="B28" s="10"/>
      <c r="C28" s="10"/>
      <c r="D28" s="10"/>
      <c r="E28" s="10"/>
      <c r="F28" s="10"/>
    </row>
  </sheetData>
  <sheetProtection password="C690" sheet="1" objects="1" scenarios="1" selectLockedCells="1"/>
  <mergeCells count="4">
    <mergeCell ref="C25:F25"/>
    <mergeCell ref="B1:F1"/>
    <mergeCell ref="C8:C9"/>
    <mergeCell ref="C4:C6"/>
  </mergeCells>
  <hyperlinks>
    <hyperlink ref="B19" location="'Industry Ratio Report'!A1" display="Industry Ratio Report"/>
    <hyperlink ref="B24" location="'Urban Balance Sheets'!A1" display="Urban Balance Sheets"/>
    <hyperlink ref="B25" location="'Urban Income Statements'!A1" display="Urban Income Statements"/>
    <hyperlink ref="B26" location="'Urban Stmts Shareholders'' Eq'!A1" display="Urban Stmts of Stockholders' Eq"/>
    <hyperlink ref="B27" location="'Urban Stmts of Cash Flow'!A1" display="Urban Stmts of Cash Flow"/>
    <hyperlink ref="B20" location="'AEO Balance Sheets'!A1" display="AEO Balance Sheets"/>
    <hyperlink ref="B21" location="'AEO Statement of Income'!A1" display="AEO Income Statements"/>
    <hyperlink ref="B22" location="'AEO Stmts of Stockholders'' Eq'!A1" display="AEO Stmts of Stockholders' Eq"/>
    <hyperlink ref="B23" location="'AEO Statments of Cash Flow'!A1" display="AEO Statements of Cash Flow"/>
  </hyperlinks>
  <printOptions/>
  <pageMargins left="0.75" right="0.75" top="1" bottom="1" header="0.5" footer="0.5"/>
  <pageSetup horizontalDpi="600" verticalDpi="600" orientation="landscape" scale="84" r:id="rId1"/>
</worksheet>
</file>

<file path=xl/worksheets/sheet8.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64" t="s">
        <v>167</v>
      </c>
      <c r="B1" s="264"/>
      <c r="C1" s="264"/>
      <c r="D1" s="264"/>
      <c r="E1" s="264"/>
      <c r="F1" s="264"/>
      <c r="G1" s="264"/>
      <c r="H1" s="264"/>
      <c r="I1" s="264"/>
      <c r="J1" s="265"/>
      <c r="K1" s="260" t="s">
        <v>473</v>
      </c>
    </row>
    <row r="2" spans="1:11" ht="13.5" thickBot="1">
      <c r="A2" s="266" t="s">
        <v>168</v>
      </c>
      <c r="B2" s="266"/>
      <c r="C2" s="266"/>
      <c r="D2" s="266"/>
      <c r="E2" s="266"/>
      <c r="F2" s="266"/>
      <c r="G2" s="266"/>
      <c r="H2" s="266"/>
      <c r="I2" s="266"/>
      <c r="J2" s="267"/>
      <c r="K2" s="261"/>
    </row>
    <row r="3" spans="1:11" ht="13.5" thickTop="1">
      <c r="A3" s="12"/>
      <c r="B3" s="262"/>
      <c r="C3" s="262"/>
      <c r="D3" s="14"/>
      <c r="E3" s="14"/>
      <c r="F3" s="14"/>
      <c r="G3" s="14"/>
      <c r="H3" s="14"/>
      <c r="I3" s="14"/>
      <c r="J3" s="14"/>
      <c r="K3" s="46"/>
    </row>
    <row r="4" spans="1:10" ht="15" customHeight="1">
      <c r="A4" s="12"/>
      <c r="B4" s="268" t="s">
        <v>169</v>
      </c>
      <c r="C4" s="268"/>
      <c r="D4" s="166"/>
      <c r="E4" s="14"/>
      <c r="F4" s="224" t="s">
        <v>170</v>
      </c>
      <c r="G4" s="224"/>
      <c r="H4" s="224"/>
      <c r="I4" s="224"/>
      <c r="J4" s="14"/>
    </row>
    <row r="5" spans="1:10" ht="15" customHeight="1">
      <c r="A5" s="12"/>
      <c r="B5" s="262" t="s">
        <v>122</v>
      </c>
      <c r="C5" s="262"/>
      <c r="D5" s="167">
        <v>2.67</v>
      </c>
      <c r="E5" s="14"/>
      <c r="F5" s="80" t="s">
        <v>171</v>
      </c>
      <c r="G5" s="80"/>
      <c r="H5" s="80"/>
      <c r="I5" s="80" t="s">
        <v>172</v>
      </c>
      <c r="J5" s="14"/>
    </row>
    <row r="6" spans="1:10" ht="15" customHeight="1">
      <c r="A6" s="12"/>
      <c r="B6" s="262" t="s">
        <v>173</v>
      </c>
      <c r="C6" s="262"/>
      <c r="D6" s="167">
        <v>1.48</v>
      </c>
      <c r="E6" s="14"/>
      <c r="F6" s="263" t="s">
        <v>174</v>
      </c>
      <c r="G6" s="263"/>
      <c r="H6" s="263"/>
      <c r="I6" s="168" t="s">
        <v>175</v>
      </c>
      <c r="J6" s="14"/>
    </row>
    <row r="7" spans="1:10" ht="15" customHeight="1">
      <c r="A7" s="12"/>
      <c r="B7" s="262"/>
      <c r="C7" s="262"/>
      <c r="D7" s="167"/>
      <c r="E7" s="14"/>
      <c r="F7" s="258" t="s">
        <v>333</v>
      </c>
      <c r="G7" s="259"/>
      <c r="H7" s="259"/>
      <c r="I7" s="168" t="s">
        <v>176</v>
      </c>
      <c r="J7" s="14"/>
    </row>
    <row r="8" spans="1:10" ht="15" customHeight="1">
      <c r="A8" s="12"/>
      <c r="B8" s="268" t="s">
        <v>177</v>
      </c>
      <c r="C8" s="268"/>
      <c r="D8" s="169"/>
      <c r="E8" s="14"/>
      <c r="F8" s="259" t="s">
        <v>178</v>
      </c>
      <c r="G8" s="259"/>
      <c r="H8" s="259"/>
      <c r="I8" s="168" t="s">
        <v>179</v>
      </c>
      <c r="J8" s="14"/>
    </row>
    <row r="9" spans="1:10" ht="15" customHeight="1">
      <c r="A9" s="12"/>
      <c r="B9" s="262" t="s">
        <v>180</v>
      </c>
      <c r="C9" s="262"/>
      <c r="D9" s="167">
        <v>4.92</v>
      </c>
      <c r="E9" s="14"/>
      <c r="F9" s="258" t="s">
        <v>334</v>
      </c>
      <c r="G9" s="259"/>
      <c r="H9" s="259"/>
      <c r="I9" s="170" t="s">
        <v>335</v>
      </c>
      <c r="J9" s="14"/>
    </row>
    <row r="10" spans="1:10" ht="15" customHeight="1">
      <c r="A10" s="12"/>
      <c r="B10" s="262" t="s">
        <v>181</v>
      </c>
      <c r="C10" s="262"/>
      <c r="D10" s="171">
        <v>100.82</v>
      </c>
      <c r="E10" s="14" t="s">
        <v>182</v>
      </c>
      <c r="F10" s="258" t="s">
        <v>336</v>
      </c>
      <c r="G10" s="259"/>
      <c r="H10" s="259"/>
      <c r="I10" s="170" t="s">
        <v>337</v>
      </c>
      <c r="J10" s="14"/>
    </row>
    <row r="11" spans="1:10" ht="15" customHeight="1">
      <c r="A11" s="12"/>
      <c r="B11" s="262" t="s">
        <v>183</v>
      </c>
      <c r="C11" s="262"/>
      <c r="D11" s="167">
        <v>97.49</v>
      </c>
      <c r="E11" s="14"/>
      <c r="F11" s="258" t="s">
        <v>338</v>
      </c>
      <c r="G11" s="259"/>
      <c r="H11" s="259"/>
      <c r="I11" s="168" t="s">
        <v>184</v>
      </c>
      <c r="J11" s="14"/>
    </row>
    <row r="12" spans="1:10" ht="15" customHeight="1">
      <c r="A12" s="12"/>
      <c r="B12" s="262" t="s">
        <v>185</v>
      </c>
      <c r="C12" s="262"/>
      <c r="D12" s="167">
        <v>12.63</v>
      </c>
      <c r="E12" s="14" t="s">
        <v>182</v>
      </c>
      <c r="F12" s="258" t="s">
        <v>339</v>
      </c>
      <c r="G12" s="259"/>
      <c r="H12" s="259"/>
      <c r="I12" s="168" t="s">
        <v>186</v>
      </c>
      <c r="J12" s="14"/>
    </row>
    <row r="13" spans="1:10" ht="15" customHeight="1">
      <c r="A13" s="12"/>
      <c r="B13" s="262" t="s">
        <v>187</v>
      </c>
      <c r="C13" s="262"/>
      <c r="D13" s="167">
        <v>7.43</v>
      </c>
      <c r="E13" s="14"/>
      <c r="F13" s="258" t="s">
        <v>340</v>
      </c>
      <c r="G13" s="259"/>
      <c r="H13" s="259"/>
      <c r="I13" s="170" t="s">
        <v>341</v>
      </c>
      <c r="J13" s="14"/>
    </row>
    <row r="14" spans="1:10" ht="15" customHeight="1">
      <c r="A14" s="12"/>
      <c r="B14" s="262" t="s">
        <v>188</v>
      </c>
      <c r="C14" s="262"/>
      <c r="D14" s="167">
        <v>1.75</v>
      </c>
      <c r="E14" s="14"/>
      <c r="F14" s="258" t="s">
        <v>342</v>
      </c>
      <c r="G14" s="259"/>
      <c r="H14" s="259"/>
      <c r="I14" s="170" t="s">
        <v>343</v>
      </c>
      <c r="J14" s="14"/>
    </row>
    <row r="15" spans="1:10" ht="15" customHeight="1">
      <c r="A15" s="12"/>
      <c r="B15" s="262" t="s">
        <v>190</v>
      </c>
      <c r="C15" s="262"/>
      <c r="D15" s="167">
        <v>11.55</v>
      </c>
      <c r="E15" s="14"/>
      <c r="F15" s="258" t="s">
        <v>344</v>
      </c>
      <c r="G15" s="259"/>
      <c r="H15" s="259"/>
      <c r="I15" s="170" t="s">
        <v>189</v>
      </c>
      <c r="J15" s="14"/>
    </row>
    <row r="16" spans="1:10" ht="15" customHeight="1">
      <c r="A16" s="12"/>
      <c r="B16" s="262"/>
      <c r="C16" s="262"/>
      <c r="D16" s="167"/>
      <c r="E16" s="14"/>
      <c r="F16" s="258" t="s">
        <v>345</v>
      </c>
      <c r="G16" s="259"/>
      <c r="H16" s="259"/>
      <c r="I16" s="170" t="s">
        <v>346</v>
      </c>
      <c r="J16" s="14"/>
    </row>
    <row r="17" spans="1:10" ht="15" customHeight="1">
      <c r="A17" s="12"/>
      <c r="B17" s="268" t="s">
        <v>192</v>
      </c>
      <c r="C17" s="268"/>
      <c r="D17" s="169"/>
      <c r="E17" s="14"/>
      <c r="F17" s="258" t="s">
        <v>347</v>
      </c>
      <c r="G17" s="259"/>
      <c r="H17" s="259"/>
      <c r="I17" s="170" t="s">
        <v>191</v>
      </c>
      <c r="J17" s="14"/>
    </row>
    <row r="18" spans="1:10" ht="15" customHeight="1">
      <c r="A18" s="12"/>
      <c r="B18" s="262" t="s">
        <v>193</v>
      </c>
      <c r="C18" s="262"/>
      <c r="D18" s="172">
        <v>0.4247</v>
      </c>
      <c r="E18" s="14"/>
      <c r="F18" s="258" t="s">
        <v>348</v>
      </c>
      <c r="G18" s="259"/>
      <c r="H18" s="259"/>
      <c r="I18" s="170" t="s">
        <v>349</v>
      </c>
      <c r="J18" s="14"/>
    </row>
    <row r="19" spans="1:10" ht="15" customHeight="1">
      <c r="A19" s="12"/>
      <c r="B19" s="262" t="s">
        <v>194</v>
      </c>
      <c r="C19" s="262"/>
      <c r="D19" s="172">
        <v>0.1237</v>
      </c>
      <c r="E19" s="14"/>
      <c r="F19" s="258" t="s">
        <v>350</v>
      </c>
      <c r="G19" s="259"/>
      <c r="H19" s="259"/>
      <c r="I19" s="170" t="s">
        <v>351</v>
      </c>
      <c r="J19" s="14"/>
    </row>
    <row r="20" spans="1:10" ht="15" customHeight="1">
      <c r="A20" s="12"/>
      <c r="B20" s="262" t="s">
        <v>195</v>
      </c>
      <c r="C20" s="262"/>
      <c r="D20" s="172">
        <v>0.054</v>
      </c>
      <c r="E20" s="14"/>
      <c r="F20" s="258" t="s">
        <v>352</v>
      </c>
      <c r="G20" s="259"/>
      <c r="H20" s="259"/>
      <c r="I20" s="170" t="s">
        <v>353</v>
      </c>
      <c r="J20" s="14"/>
    </row>
    <row r="21" spans="1:10" ht="15" customHeight="1">
      <c r="A21" s="12"/>
      <c r="B21" s="262" t="s">
        <v>196</v>
      </c>
      <c r="C21" s="262"/>
      <c r="D21" s="172">
        <v>0.1361</v>
      </c>
      <c r="E21" s="14"/>
      <c r="F21" s="258" t="s">
        <v>354</v>
      </c>
      <c r="G21" s="259"/>
      <c r="H21" s="259"/>
      <c r="I21" s="170" t="s">
        <v>355</v>
      </c>
      <c r="J21" s="14"/>
    </row>
    <row r="22" spans="1:10" ht="15" customHeight="1">
      <c r="A22" s="12"/>
      <c r="B22" s="262" t="s">
        <v>197</v>
      </c>
      <c r="C22" s="262"/>
      <c r="D22" s="172">
        <v>0.0909</v>
      </c>
      <c r="E22" s="14"/>
      <c r="F22" s="258" t="s">
        <v>356</v>
      </c>
      <c r="G22" s="259"/>
      <c r="H22" s="259"/>
      <c r="I22" s="170" t="s">
        <v>198</v>
      </c>
      <c r="J22" s="14"/>
    </row>
    <row r="23" spans="1:10" ht="15" customHeight="1">
      <c r="A23" s="12"/>
      <c r="B23" s="262" t="s">
        <v>199</v>
      </c>
      <c r="C23" s="262"/>
      <c r="D23" s="167">
        <v>1.81</v>
      </c>
      <c r="E23" s="14"/>
      <c r="F23" s="258" t="s">
        <v>357</v>
      </c>
      <c r="G23" s="259"/>
      <c r="H23" s="259"/>
      <c r="I23" s="170" t="s">
        <v>358</v>
      </c>
      <c r="J23" s="14"/>
    </row>
    <row r="24" spans="1:10" ht="15" customHeight="1">
      <c r="A24" s="12"/>
      <c r="B24" s="262"/>
      <c r="C24" s="262"/>
      <c r="D24" s="167"/>
      <c r="E24" s="14"/>
      <c r="F24" s="258" t="s">
        <v>359</v>
      </c>
      <c r="G24" s="259"/>
      <c r="H24" s="259"/>
      <c r="I24" s="170" t="s">
        <v>360</v>
      </c>
      <c r="J24" s="14"/>
    </row>
    <row r="25" spans="1:10" ht="15" customHeight="1">
      <c r="A25" s="12"/>
      <c r="B25" s="268" t="s">
        <v>202</v>
      </c>
      <c r="C25" s="268"/>
      <c r="D25" s="169"/>
      <c r="E25" s="14"/>
      <c r="F25" s="258" t="s">
        <v>361</v>
      </c>
      <c r="G25" s="259"/>
      <c r="H25" s="259"/>
      <c r="I25" s="170" t="s">
        <v>200</v>
      </c>
      <c r="J25" s="14"/>
    </row>
    <row r="26" spans="1:10" ht="15" customHeight="1">
      <c r="A26" s="12"/>
      <c r="B26" s="262" t="s">
        <v>203</v>
      </c>
      <c r="C26" s="262"/>
      <c r="D26" s="167">
        <v>92.35</v>
      </c>
      <c r="E26" s="14"/>
      <c r="F26" s="258" t="s">
        <v>362</v>
      </c>
      <c r="G26" s="259"/>
      <c r="H26" s="259"/>
      <c r="I26" s="170" t="s">
        <v>201</v>
      </c>
      <c r="J26" s="14"/>
    </row>
    <row r="27" spans="1:10" ht="15" customHeight="1">
      <c r="A27" s="12"/>
      <c r="B27" s="165" t="s">
        <v>204</v>
      </c>
      <c r="C27" s="165"/>
      <c r="D27" s="167">
        <v>0.7</v>
      </c>
      <c r="E27" s="14"/>
      <c r="F27" s="168"/>
      <c r="G27" s="168"/>
      <c r="H27" s="168"/>
      <c r="I27" s="168"/>
      <c r="J27" s="14"/>
    </row>
    <row r="28" spans="1:10" ht="15" customHeight="1">
      <c r="A28" s="12"/>
      <c r="B28" s="262" t="s">
        <v>205</v>
      </c>
      <c r="C28" s="262"/>
      <c r="D28" s="167">
        <v>1.7</v>
      </c>
      <c r="E28" s="14"/>
      <c r="F28" s="14"/>
      <c r="G28" s="14"/>
      <c r="H28" s="14"/>
      <c r="I28" s="14"/>
      <c r="J28" s="14"/>
    </row>
    <row r="29" spans="1:10" ht="15" customHeight="1">
      <c r="A29" s="12"/>
      <c r="B29" s="262"/>
      <c r="C29" s="262"/>
      <c r="D29" s="167"/>
      <c r="E29" s="14"/>
      <c r="F29" s="22"/>
      <c r="G29" s="22"/>
      <c r="H29" s="22"/>
      <c r="I29" s="14"/>
      <c r="J29" s="14"/>
    </row>
    <row r="30" spans="1:10" ht="15" customHeight="1">
      <c r="A30" s="12"/>
      <c r="B30" s="268" t="s">
        <v>206</v>
      </c>
      <c r="C30" s="268"/>
      <c r="D30" s="169"/>
      <c r="E30" s="14"/>
      <c r="F30" s="22"/>
      <c r="G30" s="22"/>
      <c r="H30" s="22"/>
      <c r="I30" s="14"/>
      <c r="J30" s="14"/>
    </row>
    <row r="31" spans="1:10" ht="15" customHeight="1">
      <c r="A31" s="12"/>
      <c r="B31" s="262" t="s">
        <v>207</v>
      </c>
      <c r="C31" s="262"/>
      <c r="D31" s="172">
        <v>0.1524</v>
      </c>
      <c r="E31" s="14"/>
      <c r="F31" s="22"/>
      <c r="G31" s="22"/>
      <c r="H31" s="22"/>
      <c r="I31" s="14"/>
      <c r="J31" s="14"/>
    </row>
    <row r="32" spans="1:10" ht="15" customHeight="1">
      <c r="A32" s="12"/>
      <c r="B32" s="262" t="s">
        <v>208</v>
      </c>
      <c r="C32" s="262"/>
      <c r="D32" s="172">
        <v>0.0149</v>
      </c>
      <c r="E32" s="14"/>
      <c r="F32" s="22"/>
      <c r="G32" s="22"/>
      <c r="H32" s="22"/>
      <c r="I32" s="14"/>
      <c r="J32" s="14"/>
    </row>
    <row r="33" spans="1:10" ht="15" customHeight="1">
      <c r="A33" s="12"/>
      <c r="B33" s="262"/>
      <c r="C33" s="262"/>
      <c r="D33" s="172"/>
      <c r="E33" s="14"/>
      <c r="F33" s="22"/>
      <c r="G33" s="22"/>
      <c r="H33" s="22"/>
      <c r="I33" s="14"/>
      <c r="J33" s="14"/>
    </row>
    <row r="34" spans="1:10" ht="15" customHeight="1">
      <c r="A34" s="12"/>
      <c r="B34" s="268" t="s">
        <v>209</v>
      </c>
      <c r="C34" s="268"/>
      <c r="D34" s="166"/>
      <c r="E34" s="14"/>
      <c r="F34" s="22"/>
      <c r="G34" s="22"/>
      <c r="H34" s="22"/>
      <c r="I34" s="14"/>
      <c r="J34" s="14"/>
    </row>
    <row r="35" spans="1:10" ht="15" customHeight="1">
      <c r="A35" s="12"/>
      <c r="B35" s="262" t="s">
        <v>210</v>
      </c>
      <c r="C35" s="262"/>
      <c r="D35" s="172">
        <v>0.0555</v>
      </c>
      <c r="E35" s="14"/>
      <c r="F35" s="14"/>
      <c r="G35" s="14"/>
      <c r="H35" s="14"/>
      <c r="I35" s="14"/>
      <c r="J35" s="14"/>
    </row>
    <row r="36" spans="1:10" ht="15" customHeight="1">
      <c r="A36" s="12"/>
      <c r="B36" s="262" t="s">
        <v>211</v>
      </c>
      <c r="C36" s="262"/>
      <c r="D36" s="172">
        <v>0.0887</v>
      </c>
      <c r="E36" s="14"/>
      <c r="F36" s="14"/>
      <c r="G36" s="14"/>
      <c r="H36" s="14"/>
      <c r="I36" s="14"/>
      <c r="J36" s="14"/>
    </row>
    <row r="37" spans="1:10" ht="15" customHeight="1">
      <c r="A37" s="12"/>
      <c r="B37" s="262" t="s">
        <v>212</v>
      </c>
      <c r="C37" s="262"/>
      <c r="D37" s="167">
        <v>2.62</v>
      </c>
      <c r="E37" s="14"/>
      <c r="F37" s="14"/>
      <c r="G37" s="14"/>
      <c r="H37" s="14"/>
      <c r="I37" s="14"/>
      <c r="J37" s="14"/>
    </row>
    <row r="38" spans="1:10" ht="15" customHeight="1">
      <c r="A38" s="12"/>
      <c r="B38" s="262" t="s">
        <v>213</v>
      </c>
      <c r="C38" s="262"/>
      <c r="D38" s="167">
        <v>16.1</v>
      </c>
      <c r="E38" s="14"/>
      <c r="F38" s="14"/>
      <c r="G38" s="14"/>
      <c r="H38" s="14"/>
      <c r="I38" s="14"/>
      <c r="J38" s="14"/>
    </row>
    <row r="39" spans="1:10" ht="15" customHeight="1">
      <c r="A39" s="12"/>
      <c r="B39" s="14"/>
      <c r="C39" s="14"/>
      <c r="D39" s="14"/>
      <c r="E39" s="14"/>
      <c r="F39" s="14"/>
      <c r="G39" s="14"/>
      <c r="H39" s="14"/>
      <c r="I39" s="14"/>
      <c r="J39" s="14"/>
    </row>
  </sheetData>
  <sheetProtection password="C690" sheet="1" objects="1" scenarios="1" selectLockedCells="1"/>
  <mergeCells count="60">
    <mergeCell ref="B33:C33"/>
    <mergeCell ref="B35:C35"/>
    <mergeCell ref="B36:C36"/>
    <mergeCell ref="B37:C37"/>
    <mergeCell ref="B38:C38"/>
    <mergeCell ref="B34:C34"/>
    <mergeCell ref="B28:C28"/>
    <mergeCell ref="B29:C29"/>
    <mergeCell ref="B31:C31"/>
    <mergeCell ref="B30:C30"/>
    <mergeCell ref="B32:C32"/>
    <mergeCell ref="F24:H24"/>
    <mergeCell ref="F25:H25"/>
    <mergeCell ref="F26:H26"/>
    <mergeCell ref="B21:C21"/>
    <mergeCell ref="B22:C22"/>
    <mergeCell ref="B23:C23"/>
    <mergeCell ref="B24:C24"/>
    <mergeCell ref="B26:C26"/>
    <mergeCell ref="B14:C14"/>
    <mergeCell ref="B15:C15"/>
    <mergeCell ref="B16:C16"/>
    <mergeCell ref="B18:C18"/>
    <mergeCell ref="B19:C19"/>
    <mergeCell ref="B20:C20"/>
    <mergeCell ref="B25:C25"/>
    <mergeCell ref="B17:C17"/>
    <mergeCell ref="B8:C8"/>
    <mergeCell ref="B4:C4"/>
    <mergeCell ref="B5:C5"/>
    <mergeCell ref="B6:C6"/>
    <mergeCell ref="B7:C7"/>
    <mergeCell ref="B9:C9"/>
    <mergeCell ref="B12:C12"/>
    <mergeCell ref="B13:C13"/>
    <mergeCell ref="F23:H23"/>
    <mergeCell ref="F22:H22"/>
    <mergeCell ref="F21:H21"/>
    <mergeCell ref="F20:H20"/>
    <mergeCell ref="A1:J1"/>
    <mergeCell ref="A2:J2"/>
    <mergeCell ref="F4:I4"/>
    <mergeCell ref="F8:H8"/>
    <mergeCell ref="F7:H7"/>
    <mergeCell ref="F19:H19"/>
    <mergeCell ref="F18:H18"/>
    <mergeCell ref="B3:C3"/>
    <mergeCell ref="B10:C10"/>
    <mergeCell ref="B11:C11"/>
    <mergeCell ref="F14:H14"/>
    <mergeCell ref="F13:H13"/>
    <mergeCell ref="F12:H12"/>
    <mergeCell ref="F11:H11"/>
    <mergeCell ref="F6:H6"/>
    <mergeCell ref="F17:H17"/>
    <mergeCell ref="F10:H10"/>
    <mergeCell ref="F9:H9"/>
    <mergeCell ref="F16:H16"/>
    <mergeCell ref="F15:H15"/>
    <mergeCell ref="K1:K2"/>
  </mergeCells>
  <hyperlinks>
    <hyperlink ref="K1:K2" location="'CP2-3'!B19" display="CP2-3 Home"/>
  </hyperlinks>
  <printOptions/>
  <pageMargins left="0.75" right="0.75" top="1" bottom="1" header="0.5" footer="0.5"/>
  <pageSetup horizontalDpi="600" verticalDpi="600" orientation="portrait" scale="96"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56" t="s">
        <v>214</v>
      </c>
      <c r="B1" s="256"/>
      <c r="C1" s="256"/>
      <c r="D1" s="256"/>
      <c r="E1" s="256"/>
      <c r="F1" s="256"/>
      <c r="G1" s="256"/>
      <c r="H1" s="256"/>
      <c r="I1" s="256"/>
      <c r="J1" s="277"/>
      <c r="K1" s="260" t="s">
        <v>473</v>
      </c>
    </row>
    <row r="2" spans="1:11" ht="16.5" thickBot="1">
      <c r="A2" s="256" t="s">
        <v>215</v>
      </c>
      <c r="B2" s="256"/>
      <c r="C2" s="256"/>
      <c r="D2" s="256"/>
      <c r="E2" s="256"/>
      <c r="F2" s="256"/>
      <c r="G2" s="256"/>
      <c r="H2" s="256"/>
      <c r="I2" s="256"/>
      <c r="J2" s="277"/>
      <c r="K2" s="261"/>
    </row>
    <row r="3" spans="1:11" ht="13.5" thickTop="1">
      <c r="A3" s="12"/>
      <c r="B3" s="278"/>
      <c r="C3" s="278"/>
      <c r="D3" s="278"/>
      <c r="E3" s="278"/>
      <c r="F3" s="278"/>
      <c r="G3" s="278"/>
      <c r="H3" s="12"/>
      <c r="I3" s="12"/>
      <c r="J3" s="12"/>
      <c r="K3" s="46"/>
    </row>
    <row r="4" spans="1:10" ht="15" customHeight="1">
      <c r="A4" s="12"/>
      <c r="B4" s="262"/>
      <c r="C4" s="262"/>
      <c r="D4" s="262"/>
      <c r="E4" s="262"/>
      <c r="F4" s="262"/>
      <c r="G4" s="262"/>
      <c r="H4" s="81" t="s">
        <v>363</v>
      </c>
      <c r="I4" s="81" t="s">
        <v>364</v>
      </c>
      <c r="J4" s="14"/>
    </row>
    <row r="5" spans="1:10" ht="15" customHeight="1" thickBot="1">
      <c r="A5" s="12"/>
      <c r="B5" s="276" t="s">
        <v>217</v>
      </c>
      <c r="C5" s="276"/>
      <c r="D5" s="276"/>
      <c r="E5" s="276"/>
      <c r="F5" s="276"/>
      <c r="G5" s="276"/>
      <c r="H5" s="82">
        <v>2012</v>
      </c>
      <c r="I5" s="82">
        <v>2011</v>
      </c>
      <c r="J5" s="14"/>
    </row>
    <row r="6" spans="1:10" ht="15" customHeight="1">
      <c r="A6" s="12"/>
      <c r="B6" s="276"/>
      <c r="C6" s="276"/>
      <c r="D6" s="276"/>
      <c r="E6" s="276"/>
      <c r="F6" s="276"/>
      <c r="G6" s="276"/>
      <c r="H6" s="173"/>
      <c r="I6" s="173"/>
      <c r="J6" s="14"/>
    </row>
    <row r="7" spans="1:10" ht="15" customHeight="1">
      <c r="A7" s="12"/>
      <c r="B7" s="270" t="s">
        <v>44</v>
      </c>
      <c r="C7" s="270"/>
      <c r="D7" s="270"/>
      <c r="E7" s="270"/>
      <c r="F7" s="270"/>
      <c r="G7" s="270"/>
      <c r="H7" s="270"/>
      <c r="I7" s="270"/>
      <c r="J7" s="14"/>
    </row>
    <row r="8" spans="1:10" ht="15" customHeight="1">
      <c r="A8" s="12"/>
      <c r="B8" s="269" t="s">
        <v>218</v>
      </c>
      <c r="C8" s="269"/>
      <c r="D8" s="269"/>
      <c r="E8" s="269"/>
      <c r="F8" s="269"/>
      <c r="G8" s="269"/>
      <c r="H8" s="174"/>
      <c r="I8" s="174"/>
      <c r="J8" s="14"/>
    </row>
    <row r="9" spans="1:10" ht="15" customHeight="1">
      <c r="A9" s="12"/>
      <c r="B9" s="271" t="s">
        <v>365</v>
      </c>
      <c r="C9" s="269"/>
      <c r="D9" s="269"/>
      <c r="E9" s="269"/>
      <c r="F9" s="269"/>
      <c r="G9" s="269"/>
      <c r="H9" s="175">
        <v>719545</v>
      </c>
      <c r="I9" s="175">
        <v>667593</v>
      </c>
      <c r="J9" s="14"/>
    </row>
    <row r="10" spans="1:10" ht="15" customHeight="1">
      <c r="A10" s="12"/>
      <c r="B10" s="271" t="s">
        <v>123</v>
      </c>
      <c r="C10" s="269"/>
      <c r="D10" s="269"/>
      <c r="E10" s="269"/>
      <c r="F10" s="269"/>
      <c r="G10" s="269"/>
      <c r="H10" s="176">
        <v>25499</v>
      </c>
      <c r="I10" s="176">
        <v>67102</v>
      </c>
      <c r="J10" s="14"/>
    </row>
    <row r="11" spans="1:10" ht="15" customHeight="1">
      <c r="A11" s="12"/>
      <c r="B11" s="271" t="s">
        <v>265</v>
      </c>
      <c r="C11" s="269"/>
      <c r="D11" s="269"/>
      <c r="E11" s="269"/>
      <c r="F11" s="269"/>
      <c r="G11" s="269"/>
      <c r="H11" s="176">
        <v>378426</v>
      </c>
      <c r="I11" s="176">
        <v>301208</v>
      </c>
      <c r="J11" s="14"/>
    </row>
    <row r="12" spans="1:10" ht="15" customHeight="1">
      <c r="A12" s="12"/>
      <c r="B12" s="271" t="s">
        <v>266</v>
      </c>
      <c r="C12" s="269"/>
      <c r="D12" s="269"/>
      <c r="E12" s="269"/>
      <c r="F12" s="269"/>
      <c r="G12" s="269"/>
      <c r="H12" s="176">
        <v>40310</v>
      </c>
      <c r="I12" s="176">
        <v>36721</v>
      </c>
      <c r="J12" s="14"/>
    </row>
    <row r="13" spans="1:10" ht="15" customHeight="1">
      <c r="A13" s="12"/>
      <c r="B13" s="271" t="s">
        <v>267</v>
      </c>
      <c r="C13" s="269"/>
      <c r="D13" s="269"/>
      <c r="E13" s="269"/>
      <c r="F13" s="269"/>
      <c r="G13" s="269"/>
      <c r="H13" s="176">
        <v>74947</v>
      </c>
      <c r="I13" s="176">
        <v>53727</v>
      </c>
      <c r="J13" s="14"/>
    </row>
    <row r="14" spans="1:10" ht="15" customHeight="1">
      <c r="A14" s="12"/>
      <c r="B14" s="271" t="s">
        <v>366</v>
      </c>
      <c r="C14" s="269"/>
      <c r="D14" s="269"/>
      <c r="E14" s="269"/>
      <c r="F14" s="269"/>
      <c r="G14" s="269"/>
      <c r="H14" s="176">
        <v>48761</v>
      </c>
      <c r="I14" s="176">
        <v>48059</v>
      </c>
      <c r="J14" s="14"/>
    </row>
    <row r="15" spans="1:10" ht="15" customHeight="1">
      <c r="A15" s="12"/>
      <c r="B15" s="269" t="s">
        <v>92</v>
      </c>
      <c r="C15" s="269"/>
      <c r="D15" s="269"/>
      <c r="E15" s="269"/>
      <c r="F15" s="269"/>
      <c r="G15" s="269"/>
      <c r="H15" s="177">
        <f>SUM(H9:H14)</f>
        <v>1287488</v>
      </c>
      <c r="I15" s="177">
        <f>SUM(I9:I14)</f>
        <v>1174410</v>
      </c>
      <c r="J15" s="14"/>
    </row>
    <row r="16" spans="1:10" ht="15" customHeight="1">
      <c r="A16" s="12"/>
      <c r="B16" s="275"/>
      <c r="C16" s="275"/>
      <c r="D16" s="275"/>
      <c r="E16" s="275"/>
      <c r="F16" s="275"/>
      <c r="G16" s="275"/>
      <c r="H16" s="179"/>
      <c r="I16" s="179"/>
      <c r="J16" s="14"/>
    </row>
    <row r="17" spans="1:10" ht="15" customHeight="1">
      <c r="A17" s="12"/>
      <c r="B17" s="271" t="s">
        <v>367</v>
      </c>
      <c r="C17" s="269"/>
      <c r="D17" s="269"/>
      <c r="E17" s="269"/>
      <c r="F17" s="269"/>
      <c r="G17" s="269"/>
      <c r="H17" s="176">
        <v>582162</v>
      </c>
      <c r="I17" s="176">
        <v>643120</v>
      </c>
      <c r="J17" s="14"/>
    </row>
    <row r="18" spans="1:10" ht="15" customHeight="1">
      <c r="A18" s="12"/>
      <c r="B18" s="271" t="s">
        <v>368</v>
      </c>
      <c r="C18" s="271"/>
      <c r="D18" s="271"/>
      <c r="E18" s="271"/>
      <c r="F18" s="271"/>
      <c r="G18" s="271"/>
      <c r="H18" s="176">
        <v>39832</v>
      </c>
      <c r="I18" s="176">
        <v>7485</v>
      </c>
      <c r="J18" s="14"/>
    </row>
    <row r="19" spans="1:10" ht="15" customHeight="1">
      <c r="A19" s="12"/>
      <c r="B19" s="269" t="s">
        <v>219</v>
      </c>
      <c r="C19" s="269"/>
      <c r="D19" s="269"/>
      <c r="E19" s="269"/>
      <c r="F19" s="269"/>
      <c r="G19" s="269"/>
      <c r="H19" s="176">
        <v>11469</v>
      </c>
      <c r="I19" s="176">
        <v>11472</v>
      </c>
      <c r="J19" s="14"/>
    </row>
    <row r="20" spans="1:10" ht="15" customHeight="1">
      <c r="A20" s="12"/>
      <c r="B20" s="269" t="s">
        <v>220</v>
      </c>
      <c r="C20" s="269"/>
      <c r="D20" s="269"/>
      <c r="E20" s="269"/>
      <c r="F20" s="269"/>
      <c r="G20" s="269"/>
      <c r="H20" s="176">
        <v>13467</v>
      </c>
      <c r="I20" s="176">
        <v>19616</v>
      </c>
      <c r="J20" s="14"/>
    </row>
    <row r="21" spans="1:10" ht="15" customHeight="1">
      <c r="A21" s="12"/>
      <c r="B21" s="271" t="s">
        <v>369</v>
      </c>
      <c r="C21" s="269"/>
      <c r="D21" s="269"/>
      <c r="E21" s="269"/>
      <c r="F21" s="269"/>
      <c r="G21" s="269"/>
      <c r="H21" s="180">
        <v>16384</v>
      </c>
      <c r="I21" s="180">
        <v>23895</v>
      </c>
      <c r="J21" s="14"/>
    </row>
    <row r="22" spans="1:10" ht="15" customHeight="1" thickBot="1">
      <c r="A22" s="12"/>
      <c r="B22" s="269" t="s">
        <v>64</v>
      </c>
      <c r="C22" s="269"/>
      <c r="D22" s="269"/>
      <c r="E22" s="269"/>
      <c r="F22" s="269"/>
      <c r="G22" s="269"/>
      <c r="H22" s="181">
        <f>SUM(H15:H21)</f>
        <v>1950802</v>
      </c>
      <c r="I22" s="181">
        <f>SUM(I15:I21)</f>
        <v>1879998</v>
      </c>
      <c r="J22" s="14"/>
    </row>
    <row r="23" spans="1:10" ht="15" customHeight="1" thickTop="1">
      <c r="A23" s="12"/>
      <c r="B23" s="275"/>
      <c r="C23" s="275"/>
      <c r="D23" s="275"/>
      <c r="E23" s="275"/>
      <c r="F23" s="275"/>
      <c r="G23" s="275"/>
      <c r="H23" s="182"/>
      <c r="I23" s="182"/>
      <c r="J23" s="14"/>
    </row>
    <row r="24" spans="1:10" ht="15" customHeight="1">
      <c r="A24" s="12"/>
      <c r="B24" s="270" t="s">
        <v>221</v>
      </c>
      <c r="C24" s="270"/>
      <c r="D24" s="270"/>
      <c r="E24" s="270"/>
      <c r="F24" s="270"/>
      <c r="G24" s="270"/>
      <c r="H24" s="270"/>
      <c r="I24" s="270"/>
      <c r="J24" s="14"/>
    </row>
    <row r="25" spans="1:10" ht="15" customHeight="1">
      <c r="A25" s="12"/>
      <c r="B25" s="269" t="s">
        <v>222</v>
      </c>
      <c r="C25" s="269"/>
      <c r="D25" s="269"/>
      <c r="E25" s="269"/>
      <c r="F25" s="269"/>
      <c r="G25" s="269"/>
      <c r="H25" s="174"/>
      <c r="I25" s="174"/>
      <c r="J25" s="14"/>
    </row>
    <row r="26" spans="1:10" ht="15" customHeight="1">
      <c r="A26" s="12"/>
      <c r="B26" s="271" t="s">
        <v>13</v>
      </c>
      <c r="C26" s="269"/>
      <c r="D26" s="269"/>
      <c r="E26" s="269"/>
      <c r="F26" s="269"/>
      <c r="G26" s="269"/>
      <c r="H26" s="175">
        <v>183783</v>
      </c>
      <c r="I26" s="175">
        <v>167723</v>
      </c>
      <c r="J26" s="14"/>
    </row>
    <row r="27" spans="1:10" ht="15" customHeight="1">
      <c r="A27" s="12"/>
      <c r="B27" s="271" t="s">
        <v>370</v>
      </c>
      <c r="C27" s="269"/>
      <c r="D27" s="269"/>
      <c r="E27" s="269"/>
      <c r="F27" s="269"/>
      <c r="G27" s="269"/>
      <c r="H27" s="176">
        <v>42625</v>
      </c>
      <c r="I27" s="176">
        <v>34954</v>
      </c>
      <c r="J27" s="14"/>
    </row>
    <row r="28" spans="1:10" ht="15" customHeight="1">
      <c r="A28" s="12"/>
      <c r="B28" s="271" t="s">
        <v>371</v>
      </c>
      <c r="C28" s="269"/>
      <c r="D28" s="269"/>
      <c r="E28" s="269"/>
      <c r="F28" s="269"/>
      <c r="G28" s="269"/>
      <c r="H28" s="176">
        <v>76921</v>
      </c>
      <c r="I28" s="176">
        <v>70390</v>
      </c>
      <c r="J28" s="14"/>
    </row>
    <row r="29" spans="1:10" ht="15" customHeight="1">
      <c r="A29" s="12"/>
      <c r="B29" s="271" t="s">
        <v>270</v>
      </c>
      <c r="C29" s="269"/>
      <c r="D29" s="269"/>
      <c r="E29" s="269"/>
      <c r="F29" s="269"/>
      <c r="G29" s="269"/>
      <c r="H29" s="176">
        <v>20135</v>
      </c>
      <c r="I29" s="176">
        <v>32468</v>
      </c>
      <c r="J29" s="14"/>
    </row>
    <row r="30" spans="1:10" ht="15" customHeight="1">
      <c r="A30" s="12"/>
      <c r="B30" s="271" t="s">
        <v>268</v>
      </c>
      <c r="C30" s="269"/>
      <c r="D30" s="269"/>
      <c r="E30" s="269"/>
      <c r="F30" s="269"/>
      <c r="G30" s="269"/>
      <c r="H30" s="176">
        <v>44970</v>
      </c>
      <c r="I30" s="176">
        <v>41001</v>
      </c>
      <c r="J30" s="14"/>
    </row>
    <row r="31" spans="1:10" ht="15" customHeight="1">
      <c r="A31" s="12"/>
      <c r="B31" s="272" t="s">
        <v>372</v>
      </c>
      <c r="C31" s="273"/>
      <c r="D31" s="273"/>
      <c r="E31" s="273"/>
      <c r="F31" s="273"/>
      <c r="G31" s="273"/>
      <c r="H31" s="176">
        <v>15066</v>
      </c>
      <c r="I31" s="176">
        <v>16203</v>
      </c>
      <c r="J31" s="14"/>
    </row>
    <row r="32" spans="1:10" ht="15" customHeight="1">
      <c r="A32" s="12"/>
      <c r="B32" s="271" t="s">
        <v>373</v>
      </c>
      <c r="C32" s="269"/>
      <c r="D32" s="269"/>
      <c r="E32" s="269"/>
      <c r="F32" s="269"/>
      <c r="G32" s="269"/>
      <c r="H32" s="180">
        <v>21901</v>
      </c>
      <c r="I32" s="180">
        <v>25098</v>
      </c>
      <c r="J32" s="14"/>
    </row>
    <row r="33" spans="1:10" ht="15" customHeight="1">
      <c r="A33" s="12"/>
      <c r="B33" s="269" t="s">
        <v>223</v>
      </c>
      <c r="C33" s="269"/>
      <c r="D33" s="269"/>
      <c r="E33" s="269"/>
      <c r="F33" s="269"/>
      <c r="G33" s="269"/>
      <c r="H33" s="177">
        <f>SUM(H26:H32)</f>
        <v>405401</v>
      </c>
      <c r="I33" s="177">
        <f>SUM(I26:I32)</f>
        <v>387837</v>
      </c>
      <c r="J33" s="14"/>
    </row>
    <row r="34" spans="1:10" ht="15" customHeight="1">
      <c r="A34" s="12"/>
      <c r="B34" s="275"/>
      <c r="C34" s="275"/>
      <c r="D34" s="275"/>
      <c r="E34" s="275"/>
      <c r="F34" s="275"/>
      <c r="G34" s="275"/>
      <c r="H34" s="179"/>
      <c r="I34" s="179"/>
      <c r="J34" s="14"/>
    </row>
    <row r="35" spans="1:10" ht="15" customHeight="1">
      <c r="A35" s="12"/>
      <c r="B35" s="269" t="s">
        <v>224</v>
      </c>
      <c r="C35" s="269"/>
      <c r="D35" s="269"/>
      <c r="E35" s="269"/>
      <c r="F35" s="269"/>
      <c r="G35" s="269"/>
      <c r="H35" s="176"/>
      <c r="I35" s="176"/>
      <c r="J35" s="14"/>
    </row>
    <row r="36" spans="1:10" ht="15" customHeight="1">
      <c r="A36" s="12"/>
      <c r="B36" s="271" t="s">
        <v>269</v>
      </c>
      <c r="C36" s="269"/>
      <c r="D36" s="269"/>
      <c r="E36" s="269"/>
      <c r="F36" s="269"/>
      <c r="G36" s="269"/>
      <c r="H36" s="176">
        <v>71880</v>
      </c>
      <c r="I36" s="176">
        <v>78606</v>
      </c>
      <c r="J36" s="14"/>
    </row>
    <row r="37" spans="1:10" ht="15" customHeight="1">
      <c r="A37" s="12"/>
      <c r="B37" s="271" t="s">
        <v>374</v>
      </c>
      <c r="C37" s="269"/>
      <c r="D37" s="269"/>
      <c r="E37" s="269"/>
      <c r="F37" s="269"/>
      <c r="G37" s="269"/>
      <c r="H37" s="176">
        <v>35471</v>
      </c>
      <c r="I37" s="176">
        <v>38671</v>
      </c>
      <c r="J37" s="14"/>
    </row>
    <row r="38" spans="1:10" ht="15" customHeight="1">
      <c r="A38" s="12"/>
      <c r="B38" s="271" t="s">
        <v>375</v>
      </c>
      <c r="C38" s="269"/>
      <c r="D38" s="269"/>
      <c r="E38" s="269"/>
      <c r="F38" s="269"/>
      <c r="G38" s="269"/>
      <c r="H38" s="180">
        <v>21199</v>
      </c>
      <c r="I38" s="180">
        <v>23813</v>
      </c>
      <c r="J38" s="14"/>
    </row>
    <row r="39" spans="1:10" ht="15" customHeight="1">
      <c r="A39" s="12"/>
      <c r="B39" s="269" t="s">
        <v>225</v>
      </c>
      <c r="C39" s="269"/>
      <c r="D39" s="269"/>
      <c r="E39" s="269"/>
      <c r="F39" s="269"/>
      <c r="G39" s="269"/>
      <c r="H39" s="176">
        <f>SUM(H36:H38)</f>
        <v>128550</v>
      </c>
      <c r="I39" s="176">
        <f>SUM(I36:I38)</f>
        <v>141090</v>
      </c>
      <c r="J39" s="14"/>
    </row>
    <row r="40" spans="1:10" ht="15" customHeight="1">
      <c r="A40" s="12"/>
      <c r="B40" s="275"/>
      <c r="C40" s="275"/>
      <c r="D40" s="275"/>
      <c r="E40" s="275"/>
      <c r="F40" s="275"/>
      <c r="G40" s="275"/>
      <c r="H40" s="179"/>
      <c r="I40" s="179"/>
      <c r="J40" s="14"/>
    </row>
    <row r="41" spans="1:10" ht="15" customHeight="1">
      <c r="A41" s="12"/>
      <c r="B41" s="269" t="s">
        <v>226</v>
      </c>
      <c r="C41" s="269"/>
      <c r="D41" s="269"/>
      <c r="E41" s="269"/>
      <c r="F41" s="269"/>
      <c r="G41" s="269"/>
      <c r="H41" s="176">
        <v>0</v>
      </c>
      <c r="I41" s="176">
        <v>0</v>
      </c>
      <c r="J41" s="183"/>
    </row>
    <row r="42" spans="1:10" ht="15" customHeight="1">
      <c r="A42" s="12"/>
      <c r="B42" s="271" t="s">
        <v>376</v>
      </c>
      <c r="C42" s="269"/>
      <c r="D42" s="269"/>
      <c r="E42" s="269"/>
      <c r="F42" s="269"/>
      <c r="G42" s="269"/>
      <c r="H42" s="176"/>
      <c r="I42" s="176"/>
      <c r="J42" s="183"/>
    </row>
    <row r="43" spans="1:10" ht="15" customHeight="1">
      <c r="A43" s="12"/>
      <c r="B43" s="272" t="s">
        <v>377</v>
      </c>
      <c r="C43" s="273"/>
      <c r="D43" s="273"/>
      <c r="E43" s="273"/>
      <c r="F43" s="273"/>
      <c r="G43" s="273"/>
      <c r="H43" s="179">
        <v>0</v>
      </c>
      <c r="I43" s="179">
        <v>0</v>
      </c>
      <c r="J43" s="14"/>
    </row>
    <row r="44" spans="1:10" ht="15" customHeight="1">
      <c r="A44" s="12"/>
      <c r="B44" s="274" t="s">
        <v>378</v>
      </c>
      <c r="C44" s="262"/>
      <c r="D44" s="262"/>
      <c r="E44" s="262"/>
      <c r="F44" s="262"/>
      <c r="G44" s="262"/>
      <c r="H44" s="179"/>
      <c r="I44" s="179"/>
      <c r="J44" s="14"/>
    </row>
    <row r="45" spans="1:10" ht="15" customHeight="1">
      <c r="A45" s="12"/>
      <c r="B45" s="274" t="s">
        <v>379</v>
      </c>
      <c r="C45" s="262"/>
      <c r="D45" s="262"/>
      <c r="E45" s="262"/>
      <c r="F45" s="262"/>
      <c r="G45" s="262"/>
      <c r="H45" s="179">
        <v>2496</v>
      </c>
      <c r="I45" s="179">
        <v>2496</v>
      </c>
      <c r="J45" s="14"/>
    </row>
    <row r="46" spans="1:10" ht="15" customHeight="1">
      <c r="A46" s="12"/>
      <c r="B46" s="274" t="s">
        <v>23</v>
      </c>
      <c r="C46" s="262"/>
      <c r="D46" s="262"/>
      <c r="E46" s="262"/>
      <c r="F46" s="262"/>
      <c r="G46" s="262"/>
      <c r="H46" s="179">
        <v>552797</v>
      </c>
      <c r="I46" s="179">
        <v>546597</v>
      </c>
      <c r="J46" s="14"/>
    </row>
    <row r="47" spans="1:10" ht="15" customHeight="1">
      <c r="A47" s="12"/>
      <c r="B47" s="274" t="s">
        <v>380</v>
      </c>
      <c r="C47" s="262"/>
      <c r="D47" s="262"/>
      <c r="E47" s="262"/>
      <c r="F47" s="262"/>
      <c r="G47" s="262"/>
      <c r="H47" s="179">
        <v>28659</v>
      </c>
      <c r="I47" s="179">
        <v>28072</v>
      </c>
      <c r="J47" s="14"/>
    </row>
    <row r="48" spans="1:10" ht="15" customHeight="1">
      <c r="A48" s="12"/>
      <c r="B48" s="274" t="s">
        <v>25</v>
      </c>
      <c r="C48" s="262"/>
      <c r="D48" s="262"/>
      <c r="E48" s="262"/>
      <c r="F48" s="262"/>
      <c r="G48" s="262"/>
      <c r="H48" s="179">
        <v>1771464</v>
      </c>
      <c r="I48" s="179">
        <v>1711929</v>
      </c>
      <c r="J48" s="14"/>
    </row>
    <row r="49" spans="1:10" ht="15" customHeight="1">
      <c r="A49" s="12"/>
      <c r="B49" s="274" t="s">
        <v>381</v>
      </c>
      <c r="C49" s="262"/>
      <c r="D49" s="262"/>
      <c r="E49" s="262"/>
      <c r="F49" s="262"/>
      <c r="G49" s="262"/>
      <c r="H49" s="185">
        <v>-938565</v>
      </c>
      <c r="I49" s="185">
        <v>-938023</v>
      </c>
      <c r="J49" s="14"/>
    </row>
    <row r="50" spans="1:10" ht="15" customHeight="1">
      <c r="A50" s="12"/>
      <c r="B50" s="262" t="s">
        <v>90</v>
      </c>
      <c r="C50" s="262"/>
      <c r="D50" s="262"/>
      <c r="E50" s="262"/>
      <c r="F50" s="262"/>
      <c r="G50" s="262"/>
      <c r="H50" s="186">
        <f>SUM(H42:H49)</f>
        <v>1416851</v>
      </c>
      <c r="I50" s="186">
        <f>SUM(I42:I49)</f>
        <v>1351071</v>
      </c>
      <c r="J50" s="14"/>
    </row>
    <row r="51" spans="1:10" ht="15" customHeight="1" thickBot="1">
      <c r="A51" s="12"/>
      <c r="B51" s="273" t="s">
        <v>228</v>
      </c>
      <c r="C51" s="273"/>
      <c r="D51" s="273"/>
      <c r="E51" s="273"/>
      <c r="F51" s="273"/>
      <c r="G51" s="273"/>
      <c r="H51" s="181">
        <f>H33+H39+H50</f>
        <v>1950802</v>
      </c>
      <c r="I51" s="181">
        <f>I33+I39+I50</f>
        <v>1879998</v>
      </c>
      <c r="J51" s="14"/>
    </row>
    <row r="52" spans="1:10" ht="15" customHeight="1" thickTop="1">
      <c r="A52" s="12"/>
      <c r="B52" s="182"/>
      <c r="C52" s="182"/>
      <c r="D52" s="182"/>
      <c r="E52" s="182"/>
      <c r="F52" s="182"/>
      <c r="G52" s="182"/>
      <c r="H52" s="14"/>
      <c r="I52" s="14"/>
      <c r="J52" s="14"/>
    </row>
  </sheetData>
  <sheetProtection password="C690" sheet="1" objects="1" scenarios="1" selectLockedCells="1"/>
  <mergeCells count="52">
    <mergeCell ref="A1:J1"/>
    <mergeCell ref="A2:J2"/>
    <mergeCell ref="B11:G11"/>
    <mergeCell ref="B7:I7"/>
    <mergeCell ref="B10:G10"/>
    <mergeCell ref="B9:G9"/>
    <mergeCell ref="B8:G8"/>
    <mergeCell ref="B3:G3"/>
    <mergeCell ref="B6:G6"/>
    <mergeCell ref="B19:G19"/>
    <mergeCell ref="B17:G17"/>
    <mergeCell ref="B16:G16"/>
    <mergeCell ref="B15:G15"/>
    <mergeCell ref="B14:G14"/>
    <mergeCell ref="B13:G13"/>
    <mergeCell ref="B18:G18"/>
    <mergeCell ref="B12:G12"/>
    <mergeCell ref="B5:G5"/>
    <mergeCell ref="B4:G4"/>
    <mergeCell ref="B42:G42"/>
    <mergeCell ref="B44:G44"/>
    <mergeCell ref="B43:G43"/>
    <mergeCell ref="B35:G35"/>
    <mergeCell ref="B34:G34"/>
    <mergeCell ref="B33:G33"/>
    <mergeCell ref="B40:G40"/>
    <mergeCell ref="B39:G39"/>
    <mergeCell ref="B38:G38"/>
    <mergeCell ref="B23:G23"/>
    <mergeCell ref="B22:G22"/>
    <mergeCell ref="B21:G21"/>
    <mergeCell ref="B29:G29"/>
    <mergeCell ref="B27:G27"/>
    <mergeCell ref="B26:G26"/>
    <mergeCell ref="B25:G25"/>
    <mergeCell ref="B46:G46"/>
    <mergeCell ref="B45:G45"/>
    <mergeCell ref="B51:G51"/>
    <mergeCell ref="B50:G50"/>
    <mergeCell ref="B49:G49"/>
    <mergeCell ref="B48:G48"/>
    <mergeCell ref="B47:G47"/>
    <mergeCell ref="K1:K2"/>
    <mergeCell ref="B41:G41"/>
    <mergeCell ref="B20:G20"/>
    <mergeCell ref="B24:I24"/>
    <mergeCell ref="B37:G37"/>
    <mergeCell ref="B31:G31"/>
    <mergeCell ref="B30:G30"/>
    <mergeCell ref="B28:G28"/>
    <mergeCell ref="B32:G32"/>
    <mergeCell ref="B36:G36"/>
  </mergeCells>
  <hyperlinks>
    <hyperlink ref="K1:K2" location="'CP2-3'!B19" display="CP2-3 Home"/>
  </hyperlinks>
  <printOptions/>
  <pageMargins left="0.75" right="0.75" top="1" bottom="1" header="0.5" footer="0.5"/>
  <pageSetup horizontalDpi="600" verticalDpi="600" orientation="portrait"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IT Operations</cp:lastModifiedBy>
  <cp:lastPrinted>2013-06-12T23:48:42Z</cp:lastPrinted>
  <dcterms:created xsi:type="dcterms:W3CDTF">2000-05-03T19:33:06Z</dcterms:created>
  <dcterms:modified xsi:type="dcterms:W3CDTF">2013-07-11T04:51:34Z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