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0C58B575-5919-B846-B175-264C69E7DE01}" xr6:coauthVersionLast="36" xr6:coauthVersionMax="36" xr10:uidLastSave="{00000000-0000-0000-0000-000000000000}"/>
  <bookViews>
    <workbookView xWindow="0" yWindow="460" windowWidth="19400" windowHeight="12700" xr2:uid="{00000000-000D-0000-FFFF-FFFF00000000}"/>
  </bookViews>
  <sheets>
    <sheet name="Averaging with Seasonality" sheetId="9" r:id="rId1"/>
  </sheets>
  <definedNames>
    <definedName name="ActualForecast">'Averaging with Seasonality'!$G$6:$G$75</definedName>
    <definedName name="ForecastingError">'Averaging with Seasonality'!$H$6:$H$75</definedName>
    <definedName name="MAD">'Averaging with Seasonality'!$K$23</definedName>
    <definedName name="MSE">'Averaging with Seasonality'!$K$26</definedName>
    <definedName name="SeasonalFactor">'Averaging with Seasonality'!$K$9:$K$20</definedName>
    <definedName name="SeasonallyAdjustedForecast">'Averaging with Seasonality'!$F$6:$F$75</definedName>
    <definedName name="SeasonallyAdjustedValue">'Averaging with Seasonality'!$E$6:$E$75</definedName>
    <definedName name="TrueValue">'Averaging with Seasonality'!$D$6:$D$75</definedName>
    <definedName name="TypeOfSeasonality">'Averaging with Seasonality'!$K$6</definedName>
  </definedNames>
  <calcPr calcId="181029"/>
</workbook>
</file>

<file path=xl/calcChain.xml><?xml version="1.0" encoding="utf-8"?>
<calcChain xmlns="http://schemas.openxmlformats.org/spreadsheetml/2006/main">
  <c r="F73" i="9" l="1"/>
  <c r="J8" i="9"/>
  <c r="B33" i="9"/>
  <c r="J12" i="9"/>
  <c r="C33" i="9"/>
  <c r="E33" i="9"/>
  <c r="E32" i="9"/>
  <c r="F33" i="9"/>
  <c r="G33" i="9" s="1"/>
  <c r="H33" i="9" s="1"/>
  <c r="B34" i="9"/>
  <c r="J9" i="9"/>
  <c r="C34" i="9"/>
  <c r="E34" i="9"/>
  <c r="F34" i="9"/>
  <c r="G34" i="9"/>
  <c r="H34" i="9" s="1"/>
  <c r="B35" i="9"/>
  <c r="J10" i="9"/>
  <c r="C35" i="9"/>
  <c r="E35" i="9"/>
  <c r="F35" i="9"/>
  <c r="G35" i="9"/>
  <c r="H35" i="9"/>
  <c r="B36" i="9"/>
  <c r="J11" i="9"/>
  <c r="C36" i="9"/>
  <c r="E36" i="9"/>
  <c r="F36" i="9"/>
  <c r="G36" i="9" s="1"/>
  <c r="H36" i="9" s="1"/>
  <c r="B37" i="9"/>
  <c r="C37" i="9"/>
  <c r="E37" i="9"/>
  <c r="F37" i="9"/>
  <c r="G37" i="9"/>
  <c r="H37" i="9" s="1"/>
  <c r="B38" i="9"/>
  <c r="C38" i="9"/>
  <c r="E38" i="9"/>
  <c r="F38" i="9"/>
  <c r="G38" i="9" s="1"/>
  <c r="H38" i="9" s="1"/>
  <c r="B39" i="9"/>
  <c r="C39" i="9"/>
  <c r="E39" i="9"/>
  <c r="F39" i="9"/>
  <c r="G39" i="9" s="1"/>
  <c r="H39" i="9" s="1"/>
  <c r="B40" i="9"/>
  <c r="C40" i="9"/>
  <c r="E40" i="9"/>
  <c r="F40" i="9"/>
  <c r="G40" i="9" s="1"/>
  <c r="H40" i="9" s="1"/>
  <c r="B41" i="9"/>
  <c r="C41" i="9"/>
  <c r="E41" i="9"/>
  <c r="F41" i="9"/>
  <c r="G41" i="9"/>
  <c r="H41" i="9" s="1"/>
  <c r="B42" i="9"/>
  <c r="C42" i="9"/>
  <c r="E42" i="9"/>
  <c r="F42" i="9"/>
  <c r="G42" i="9" s="1"/>
  <c r="H42" i="9" s="1"/>
  <c r="B43" i="9"/>
  <c r="C43" i="9"/>
  <c r="E43" i="9"/>
  <c r="F43" i="9"/>
  <c r="G43" i="9" s="1"/>
  <c r="H43" i="9" s="1"/>
  <c r="B44" i="9"/>
  <c r="C44" i="9"/>
  <c r="E44" i="9"/>
  <c r="F44" i="9"/>
  <c r="G44" i="9" s="1"/>
  <c r="H44" i="9" s="1"/>
  <c r="B45" i="9"/>
  <c r="C45" i="9"/>
  <c r="E45" i="9"/>
  <c r="F45" i="9"/>
  <c r="G45" i="9"/>
  <c r="H45" i="9" s="1"/>
  <c r="B46" i="9"/>
  <c r="C46" i="9"/>
  <c r="E46" i="9"/>
  <c r="F46" i="9"/>
  <c r="G46" i="9" s="1"/>
  <c r="H46" i="9" s="1"/>
  <c r="B47" i="9"/>
  <c r="C47" i="9"/>
  <c r="E47" i="9"/>
  <c r="F47" i="9"/>
  <c r="G47" i="9" s="1"/>
  <c r="H47" i="9" s="1"/>
  <c r="B48" i="9"/>
  <c r="C48" i="9"/>
  <c r="E48" i="9"/>
  <c r="F48" i="9"/>
  <c r="G48" i="9" s="1"/>
  <c r="H48" i="9" s="1"/>
  <c r="B49" i="9"/>
  <c r="C49" i="9"/>
  <c r="E49" i="9"/>
  <c r="F49" i="9"/>
  <c r="G49" i="9"/>
  <c r="H49" i="9" s="1"/>
  <c r="B50" i="9"/>
  <c r="C50" i="9"/>
  <c r="E50" i="9"/>
  <c r="F50" i="9"/>
  <c r="G50" i="9" s="1"/>
  <c r="H50" i="9" s="1"/>
  <c r="B51" i="9"/>
  <c r="C51" i="9"/>
  <c r="E51" i="9"/>
  <c r="F51" i="9"/>
  <c r="G51" i="9" s="1"/>
  <c r="H51" i="9" s="1"/>
  <c r="B52" i="9"/>
  <c r="C52" i="9"/>
  <c r="E52" i="9"/>
  <c r="F52" i="9"/>
  <c r="G52" i="9" s="1"/>
  <c r="H52" i="9" s="1"/>
  <c r="B53" i="9"/>
  <c r="C53" i="9"/>
  <c r="E53" i="9"/>
  <c r="F53" i="9"/>
  <c r="G53" i="9"/>
  <c r="H53" i="9" s="1"/>
  <c r="B54" i="9"/>
  <c r="C54" i="9"/>
  <c r="E54" i="9"/>
  <c r="F54" i="9"/>
  <c r="G54" i="9" s="1"/>
  <c r="H54" i="9" s="1"/>
  <c r="B55" i="9"/>
  <c r="C55" i="9"/>
  <c r="E55" i="9"/>
  <c r="F55" i="9"/>
  <c r="G55" i="9" s="1"/>
  <c r="H55" i="9" s="1"/>
  <c r="B56" i="9"/>
  <c r="C56" i="9"/>
  <c r="E56" i="9"/>
  <c r="F56" i="9"/>
  <c r="G56" i="9" s="1"/>
  <c r="H56" i="9" s="1"/>
  <c r="B57" i="9"/>
  <c r="C57" i="9"/>
  <c r="E57" i="9"/>
  <c r="F57" i="9"/>
  <c r="G57" i="9"/>
  <c r="H57" i="9" s="1"/>
  <c r="B58" i="9"/>
  <c r="C58" i="9"/>
  <c r="E58" i="9"/>
  <c r="F58" i="9"/>
  <c r="G58" i="9" s="1"/>
  <c r="H58" i="9" s="1"/>
  <c r="B59" i="9"/>
  <c r="C59" i="9"/>
  <c r="E59" i="9"/>
  <c r="F59" i="9"/>
  <c r="G59" i="9" s="1"/>
  <c r="H59" i="9" s="1"/>
  <c r="B60" i="9"/>
  <c r="C60" i="9"/>
  <c r="E60" i="9"/>
  <c r="F60" i="9"/>
  <c r="G60" i="9" s="1"/>
  <c r="H60" i="9" s="1"/>
  <c r="B61" i="9"/>
  <c r="C61" i="9"/>
  <c r="E61" i="9"/>
  <c r="F61" i="9"/>
  <c r="G61" i="9"/>
  <c r="H61" i="9" s="1"/>
  <c r="B62" i="9"/>
  <c r="C62" i="9"/>
  <c r="E62" i="9"/>
  <c r="F62" i="9"/>
  <c r="G62" i="9" s="1"/>
  <c r="H62" i="9" s="1"/>
  <c r="B63" i="9"/>
  <c r="C63" i="9"/>
  <c r="E63" i="9"/>
  <c r="F63" i="9"/>
  <c r="G63" i="9" s="1"/>
  <c r="H63" i="9" s="1"/>
  <c r="B64" i="9"/>
  <c r="C64" i="9"/>
  <c r="E64" i="9"/>
  <c r="F64" i="9"/>
  <c r="G64" i="9" s="1"/>
  <c r="H64" i="9" s="1"/>
  <c r="B65" i="9"/>
  <c r="C65" i="9"/>
  <c r="E65" i="9"/>
  <c r="F65" i="9"/>
  <c r="G65" i="9"/>
  <c r="H65" i="9" s="1"/>
  <c r="B66" i="9"/>
  <c r="C66" i="9"/>
  <c r="E66" i="9"/>
  <c r="F66" i="9"/>
  <c r="G66" i="9" s="1"/>
  <c r="H66" i="9" s="1"/>
  <c r="B67" i="9"/>
  <c r="C67" i="9"/>
  <c r="E67" i="9"/>
  <c r="F67" i="9"/>
  <c r="G67" i="9" s="1"/>
  <c r="H67" i="9" s="1"/>
  <c r="B68" i="9"/>
  <c r="C68" i="9"/>
  <c r="E68" i="9"/>
  <c r="F68" i="9"/>
  <c r="G68" i="9" s="1"/>
  <c r="H68" i="9" s="1"/>
  <c r="B69" i="9"/>
  <c r="C69" i="9"/>
  <c r="E69" i="9"/>
  <c r="F69" i="9"/>
  <c r="G69" i="9"/>
  <c r="H69" i="9" s="1"/>
  <c r="B70" i="9"/>
  <c r="C70" i="9"/>
  <c r="E70" i="9"/>
  <c r="F70" i="9"/>
  <c r="G70" i="9" s="1"/>
  <c r="H70" i="9" s="1"/>
  <c r="B71" i="9"/>
  <c r="C71" i="9"/>
  <c r="E71" i="9"/>
  <c r="F71" i="9"/>
  <c r="G71" i="9" s="1"/>
  <c r="H71" i="9" s="1"/>
  <c r="B72" i="9"/>
  <c r="C72" i="9"/>
  <c r="E72" i="9"/>
  <c r="F72" i="9"/>
  <c r="G72" i="9" s="1"/>
  <c r="H72" i="9" s="1"/>
  <c r="B7" i="9"/>
  <c r="C7" i="9"/>
  <c r="B8" i="9"/>
  <c r="C8" i="9"/>
  <c r="B9" i="9"/>
  <c r="C9" i="9"/>
  <c r="B10" i="9"/>
  <c r="J13" i="9"/>
  <c r="C10" i="9"/>
  <c r="B11" i="9"/>
  <c r="J14" i="9"/>
  <c r="C11" i="9"/>
  <c r="B12" i="9"/>
  <c r="J15" i="9"/>
  <c r="C12" i="9"/>
  <c r="B13" i="9"/>
  <c r="J16" i="9"/>
  <c r="C13" i="9"/>
  <c r="B14" i="9"/>
  <c r="J17" i="9"/>
  <c r="C14" i="9"/>
  <c r="E14" i="9" s="1"/>
  <c r="B15" i="9"/>
  <c r="J18" i="9"/>
  <c r="C15" i="9"/>
  <c r="B16" i="9"/>
  <c r="J19" i="9"/>
  <c r="C16" i="9"/>
  <c r="E16" i="9" s="1"/>
  <c r="B17" i="9"/>
  <c r="J20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B32" i="9"/>
  <c r="C32" i="9"/>
  <c r="B73" i="9"/>
  <c r="C73" i="9"/>
  <c r="B74" i="9"/>
  <c r="C74" i="9"/>
  <c r="B75" i="9"/>
  <c r="C75" i="9"/>
  <c r="C6" i="9"/>
  <c r="E6" i="9" s="1"/>
  <c r="B6" i="9"/>
  <c r="C5" i="9"/>
  <c r="B5" i="9"/>
  <c r="E7" i="9"/>
  <c r="E8" i="9"/>
  <c r="E9" i="9"/>
  <c r="E10" i="9"/>
  <c r="E11" i="9"/>
  <c r="E12" i="9"/>
  <c r="E13" i="9"/>
  <c r="E15" i="9"/>
  <c r="E17" i="9"/>
  <c r="E18" i="9"/>
  <c r="F19" i="9"/>
  <c r="E19" i="9"/>
  <c r="F20" i="9"/>
  <c r="E20" i="9"/>
  <c r="F21" i="9"/>
  <c r="G21" i="9" s="1"/>
  <c r="H21" i="9" s="1"/>
  <c r="E21" i="9"/>
  <c r="F22" i="9"/>
  <c r="G22" i="9" s="1"/>
  <c r="H22" i="9" s="1"/>
  <c r="E22" i="9"/>
  <c r="F23" i="9"/>
  <c r="E23" i="9"/>
  <c r="F24" i="9"/>
  <c r="E24" i="9"/>
  <c r="F25" i="9"/>
  <c r="G25" i="9" s="1"/>
  <c r="H25" i="9" s="1"/>
  <c r="E25" i="9"/>
  <c r="F26" i="9"/>
  <c r="G26" i="9" s="1"/>
  <c r="H26" i="9" s="1"/>
  <c r="E26" i="9"/>
  <c r="F27" i="9"/>
  <c r="E27" i="9"/>
  <c r="F28" i="9"/>
  <c r="E28" i="9"/>
  <c r="F29" i="9"/>
  <c r="G29" i="9" s="1"/>
  <c r="H29" i="9" s="1"/>
  <c r="E29" i="9"/>
  <c r="F30" i="9"/>
  <c r="G30" i="9" s="1"/>
  <c r="H30" i="9" s="1"/>
  <c r="E30" i="9"/>
  <c r="F31" i="9"/>
  <c r="E31" i="9"/>
  <c r="F32" i="9"/>
  <c r="F74" i="9"/>
  <c r="F75" i="9"/>
  <c r="G75" i="9"/>
  <c r="H75" i="9" s="1"/>
  <c r="E75" i="9"/>
  <c r="G74" i="9"/>
  <c r="H74" i="9" s="1"/>
  <c r="E74" i="9"/>
  <c r="G73" i="9"/>
  <c r="H73" i="9" s="1"/>
  <c r="E73" i="9"/>
  <c r="G32" i="9"/>
  <c r="H32" i="9" s="1"/>
  <c r="G31" i="9"/>
  <c r="H31" i="9" s="1"/>
  <c r="G28" i="9"/>
  <c r="H28" i="9" s="1"/>
  <c r="G27" i="9"/>
  <c r="H27" i="9" s="1"/>
  <c r="G24" i="9"/>
  <c r="H24" i="9" s="1"/>
  <c r="G23" i="9"/>
  <c r="H23" i="9" s="1"/>
  <c r="G20" i="9"/>
  <c r="H20" i="9" s="1"/>
  <c r="G19" i="9"/>
  <c r="H19" i="9" s="1"/>
  <c r="F17" i="9" l="1"/>
  <c r="G17" i="9" s="1"/>
  <c r="H17" i="9" s="1"/>
  <c r="F10" i="9"/>
  <c r="G10" i="9" s="1"/>
  <c r="H10" i="9" s="1"/>
  <c r="F7" i="9"/>
  <c r="G7" i="9" s="1"/>
  <c r="H7" i="9" s="1"/>
  <c r="F14" i="9"/>
  <c r="G14" i="9" s="1"/>
  <c r="H14" i="9" s="1"/>
  <c r="F9" i="9"/>
  <c r="G9" i="9" s="1"/>
  <c r="H9" i="9" s="1"/>
  <c r="F18" i="9"/>
  <c r="G18" i="9" s="1"/>
  <c r="H18" i="9" s="1"/>
  <c r="F11" i="9"/>
  <c r="G11" i="9" s="1"/>
  <c r="H11" i="9" s="1"/>
  <c r="F15" i="9"/>
  <c r="G15" i="9" s="1"/>
  <c r="H15" i="9" s="1"/>
  <c r="F13" i="9"/>
  <c r="G13" i="9" s="1"/>
  <c r="H13" i="9" s="1"/>
  <c r="F8" i="9"/>
  <c r="G8" i="9" s="1"/>
  <c r="H8" i="9" s="1"/>
  <c r="F12" i="9"/>
  <c r="G12" i="9" s="1"/>
  <c r="H12" i="9" s="1"/>
  <c r="F16" i="9"/>
  <c r="G16" i="9" s="1"/>
  <c r="H16" i="9" s="1"/>
  <c r="K26" i="9" l="1"/>
  <c r="K23" i="9"/>
</calcChain>
</file>

<file path=xl/sharedStrings.xml><?xml version="1.0" encoding="utf-8"?>
<sst xmlns="http://schemas.openxmlformats.org/spreadsheetml/2006/main" count="40" uniqueCount="36">
  <si>
    <t>Forecasting</t>
  </si>
  <si>
    <t>Forecast</t>
  </si>
  <si>
    <t>Error</t>
  </si>
  <si>
    <t>Mean Absolute Deviation</t>
  </si>
  <si>
    <t>MAD =</t>
  </si>
  <si>
    <t xml:space="preserve"> True </t>
  </si>
  <si>
    <t>Value</t>
  </si>
  <si>
    <t>Type of Seasonality</t>
  </si>
  <si>
    <t>Quarterly</t>
  </si>
  <si>
    <t>Seasonal Factor</t>
  </si>
  <si>
    <t>Actual</t>
  </si>
  <si>
    <t>Seasonally</t>
  </si>
  <si>
    <t>Adjusted</t>
  </si>
  <si>
    <t>Mean Square Error</t>
  </si>
  <si>
    <t>MSE =</t>
  </si>
  <si>
    <t>Range Name</t>
  </si>
  <si>
    <t>Cells</t>
  </si>
  <si>
    <t>ActualForecast</t>
  </si>
  <si>
    <t>ForecastingError</t>
  </si>
  <si>
    <t>MAD</t>
  </si>
  <si>
    <t>MSE</t>
  </si>
  <si>
    <t>SeasonalFactor</t>
  </si>
  <si>
    <t>SeasonallyAdjustedForecast</t>
  </si>
  <si>
    <t>SeasonallyAdjustedValue</t>
  </si>
  <si>
    <t>TrueValue</t>
  </si>
  <si>
    <t>TypeOfSeasonality</t>
  </si>
  <si>
    <t>K23</t>
  </si>
  <si>
    <t>K26</t>
  </si>
  <si>
    <t>K9:K20</t>
  </si>
  <si>
    <t>K6</t>
  </si>
  <si>
    <t>Template for Averaging Forecasting Method with Seasonality</t>
  </si>
  <si>
    <t>G6:G75</t>
  </si>
  <si>
    <t>H6:H75</t>
  </si>
  <si>
    <t>F6:F75</t>
  </si>
  <si>
    <t>E6:E75</t>
  </si>
  <si>
    <t>D6:D75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</si>
</sst>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>
    <font>
      <sz val="9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Genev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left"/>
    </xf>
    <xf numFmtId="0" fontId="1" fillId="2" borderId="6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3" fontId="1" fillId="3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/>
    </xf>
    <xf numFmtId="3" fontId="1" fillId="4" borderId="7" xfId="0" applyNumberFormat="1" applyFont="1" applyFill="1" applyBorder="1" applyAlignment="1">
      <alignment horizontal="center"/>
    </xf>
    <xf numFmtId="3" fontId="1" fillId="4" borderId="8" xfId="0" applyNumberFormat="1" applyFont="1" applyFill="1" applyBorder="1" applyAlignment="1">
      <alignment horizontal="center"/>
    </xf>
    <xf numFmtId="3" fontId="1" fillId="4" borderId="9" xfId="0" applyNumberFormat="1" applyFont="1" applyFill="1" applyBorder="1" applyAlignment="1">
      <alignment horizontal="center"/>
    </xf>
    <xf numFmtId="2" fontId="1" fillId="4" borderId="10" xfId="0" applyNumberFormat="1" applyFont="1" applyFill="1" applyBorder="1" applyAlignment="1">
      <alignment horizontal="center"/>
    </xf>
    <xf numFmtId="4" fontId="1" fillId="4" borderId="10" xfId="0" applyNumberFormat="1" applyFont="1" applyFill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69641081162741"/>
          <c:y val="6.9705185082399201E-2"/>
          <c:w val="0.53222931814952767"/>
          <c:h val="0.75067122396429908"/>
        </c:manualLayout>
      </c:layout>
      <c:lineChart>
        <c:grouping val="standard"/>
        <c:varyColors val="0"/>
        <c:ser>
          <c:idx val="0"/>
          <c:order val="0"/>
          <c:tx>
            <c:strRef>
              <c:f>'Averaging with Seasonality'!$E$3:$E$5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Value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'Averaging with Seasonality'!$E$6:$E$35</c:f>
              <c:numCache>
                <c:formatCode>#,##0</c:formatCode>
                <c:ptCount val="30"/>
                <c:pt idx="0">
                  <c:v>7321.5053763440856</c:v>
                </c:pt>
                <c:pt idx="1">
                  <c:v>7183.333333333333</c:v>
                </c:pt>
                <c:pt idx="2">
                  <c:v>6635.3535353535353</c:v>
                </c:pt>
                <c:pt idx="3">
                  <c:v>7005.0847457627124</c:v>
                </c:pt>
                <c:pt idx="4">
                  <c:v>7803.2258064516127</c:v>
                </c:pt>
                <c:pt idx="5">
                  <c:v>7848.8888888888887</c:v>
                </c:pt>
                <c:pt idx="6">
                  <c:v>7862.6262626262624</c:v>
                </c:pt>
                <c:pt idx="7">
                  <c:v>7393.2203389830511</c:v>
                </c:pt>
                <c:pt idx="8">
                  <c:v>7518.2795698924729</c:v>
                </c:pt>
                <c:pt idx="9">
                  <c:v>7580</c:v>
                </c:pt>
                <c:pt idx="10">
                  <c:v>8029.2929292929293</c:v>
                </c:pt>
                <c:pt idx="11">
                  <c:v>8177.9661016949158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66-FD43-8BF8-27E41E56E63C}"/>
            </c:ext>
          </c:extLst>
        </c:ser>
        <c:ser>
          <c:idx val="1"/>
          <c:order val="1"/>
          <c:tx>
            <c:strRef>
              <c:f>'Averaging with Seasonality'!$F$3:$F$5</c:f>
              <c:strCache>
                <c:ptCount val="3"/>
                <c:pt idx="0">
                  <c:v>Seasonally</c:v>
                </c:pt>
                <c:pt idx="1">
                  <c:v>Adjusted</c:v>
                </c:pt>
                <c:pt idx="2">
                  <c:v>Forecast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'Averaging with Seasonality'!$F$6:$F$35</c:f>
              <c:numCache>
                <c:formatCode>#,##0</c:formatCode>
                <c:ptCount val="30"/>
                <c:pt idx="1">
                  <c:v>7321.5053763440856</c:v>
                </c:pt>
                <c:pt idx="2">
                  <c:v>7252.4193548387093</c:v>
                </c:pt>
                <c:pt idx="3">
                  <c:v>7046.7307483436516</c:v>
                </c:pt>
                <c:pt idx="4">
                  <c:v>7036.3192476984168</c:v>
                </c:pt>
                <c:pt idx="5">
                  <c:v>7189.7005594490565</c:v>
                </c:pt>
                <c:pt idx="6">
                  <c:v>7299.5652810223619</c:v>
                </c:pt>
                <c:pt idx="7">
                  <c:v>7380.0025641086331</c:v>
                </c:pt>
                <c:pt idx="8">
                  <c:v>7381.6547859679358</c:v>
                </c:pt>
                <c:pt idx="9">
                  <c:v>7396.8353175151069</c:v>
                </c:pt>
                <c:pt idx="10">
                  <c:v>7415.1517857635963</c:v>
                </c:pt>
                <c:pt idx="11">
                  <c:v>7470.9827988117177</c:v>
                </c:pt>
                <c:pt idx="12">
                  <c:v>7529.8980740519837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66-FD43-8BF8-27E41E56E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594304"/>
        <c:axId val="108638208"/>
      </c:lineChart>
      <c:catAx>
        <c:axId val="10859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35543336088513794"/>
              <c:y val="0.900805415408864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6382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63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Seasonally-Adjusted Value</a:t>
                </a:r>
              </a:p>
            </c:rich>
          </c:tx>
          <c:layout>
            <c:manualLayout>
              <c:xMode val="edge"/>
              <c:yMode val="edge"/>
              <c:x val="2.9465930018416207E-2"/>
              <c:y val="0.2761396916538247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943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718367386397141"/>
          <c:y val="0.35120699724866827"/>
          <c:w val="0.27808529458679543"/>
          <c:h val="0.190348806935326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13</xdr:row>
      <xdr:rowOff>38100</xdr:rowOff>
    </xdr:from>
    <xdr:to>
      <xdr:col>17</xdr:col>
      <xdr:colOff>695325</xdr:colOff>
      <xdr:row>34</xdr:row>
      <xdr:rowOff>152400</xdr:rowOff>
    </xdr:to>
    <xdr:graphicFrame macro="">
      <xdr:nvGraphicFramePr>
        <xdr:cNvPr id="13325" name="Chart 7">
          <a:extLst>
            <a:ext uri="{FF2B5EF4-FFF2-40B4-BE49-F238E27FC236}">
              <a16:creationId xmlns:a16="http://schemas.microsoft.com/office/drawing/2014/main" id="{00000000-0008-0000-0000-00000D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6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5.6640625" style="2" bestFit="1" customWidth="1"/>
    <col min="3" max="3" width="8.83203125" style="2" customWidth="1"/>
    <col min="4" max="4" width="8.6640625" style="2" customWidth="1"/>
    <col min="5" max="6" width="11.6640625" style="2" customWidth="1"/>
    <col min="7" max="7" width="10" style="2" customWidth="1"/>
    <col min="8" max="8" width="12.6640625" style="2" customWidth="1"/>
    <col min="9" max="9" width="4.33203125" style="2" customWidth="1"/>
    <col min="10" max="10" width="9.33203125" style="2" customWidth="1"/>
    <col min="11" max="11" width="20" style="2" customWidth="1"/>
    <col min="12" max="12" width="5.83203125" style="2" customWidth="1"/>
    <col min="13" max="13" width="26.83203125" style="2" bestFit="1" customWidth="1"/>
    <col min="14" max="14" width="8.1640625" style="2" bestFit="1" customWidth="1"/>
    <col min="15" max="16384" width="10.83203125" style="2"/>
  </cols>
  <sheetData>
    <row r="1" spans="1:14" ht="18">
      <c r="A1" s="1" t="s">
        <v>30</v>
      </c>
    </row>
    <row r="2" spans="1:14" ht="14" thickBot="1"/>
    <row r="3" spans="1:14" ht="14" thickBot="1">
      <c r="E3" s="3" t="s">
        <v>11</v>
      </c>
      <c r="F3" s="3" t="s">
        <v>11</v>
      </c>
      <c r="M3" s="4" t="s">
        <v>15</v>
      </c>
      <c r="N3" s="5" t="s">
        <v>16</v>
      </c>
    </row>
    <row r="4" spans="1:14">
      <c r="B4" s="3"/>
      <c r="C4" s="3"/>
      <c r="D4" s="3" t="s">
        <v>5</v>
      </c>
      <c r="E4" s="3" t="s">
        <v>12</v>
      </c>
      <c r="F4" s="3" t="s">
        <v>12</v>
      </c>
      <c r="G4" s="3" t="s">
        <v>10</v>
      </c>
      <c r="H4" s="3" t="s">
        <v>0</v>
      </c>
      <c r="M4" s="6" t="s">
        <v>17</v>
      </c>
      <c r="N4" s="7" t="s">
        <v>31</v>
      </c>
    </row>
    <row r="5" spans="1:14" ht="14" thickBot="1">
      <c r="B5" s="3" t="str">
        <f>IF(TypeOfSeasonality="Daily","Week","Year")</f>
        <v>Year</v>
      </c>
      <c r="C5" s="3" t="str">
        <f>IF(TypeOfSeasonality="Quarterly","Quarter",IF(TypeOfSeasonality="Monthly","Month","Day"))</f>
        <v>Quarter</v>
      </c>
      <c r="D5" s="3" t="s">
        <v>6</v>
      </c>
      <c r="E5" s="3" t="s">
        <v>6</v>
      </c>
      <c r="F5" s="3" t="s">
        <v>1</v>
      </c>
      <c r="G5" s="3" t="s">
        <v>1</v>
      </c>
      <c r="H5" s="3" t="s">
        <v>2</v>
      </c>
      <c r="K5" s="3" t="s">
        <v>7</v>
      </c>
      <c r="M5" s="6" t="s">
        <v>18</v>
      </c>
      <c r="N5" s="7" t="s">
        <v>32</v>
      </c>
    </row>
    <row r="6" spans="1:14">
      <c r="B6" s="8">
        <f>IF(TypeOfSeasonality="Quarterly",TRUNC((ROW(B6)-2)/4),IF(TypeOfSeasonality="Monthly",TRUNC((ROW(B6)+6)/12),TRUNC((ROW(B6)-1)/5)))</f>
        <v>1</v>
      </c>
      <c r="C6" s="8">
        <f>IF(TypeOfSeasonality="Quarterly",INDEX($J$9:$J$12,MOD(ROW(B6)+2,4)+1,1),IF(TypeOfSeasonality="Monthly",INDEX($J$9:$J$20,MOD(ROW(B6)-6,12)+1,1),INDEX($J$9:$J$13,MOD(ROW(B6)-1,5)+1,1)))</f>
        <v>1</v>
      </c>
      <c r="D6" s="15">
        <v>6809</v>
      </c>
      <c r="E6" s="9">
        <f t="shared" ref="E6:E32" si="0">IF(ISNUMBER(TrueValue),TrueValue/VLOOKUP(C6,$J$9:$K$20,2,FALSE),NA())</f>
        <v>7321.5053763440856</v>
      </c>
      <c r="F6" s="9"/>
      <c r="G6" s="18"/>
      <c r="H6" s="9"/>
      <c r="K6" s="16" t="s">
        <v>8</v>
      </c>
      <c r="M6" s="6" t="s">
        <v>19</v>
      </c>
      <c r="N6" s="7" t="s">
        <v>26</v>
      </c>
    </row>
    <row r="7" spans="1:14">
      <c r="B7" s="8">
        <f t="shared" ref="B7:B75" si="1">IF(TypeOfSeasonality="Quarterly",TRUNC((ROW(B7)-2)/4),IF(TypeOfSeasonality="Monthly",TRUNC((ROW(B7)+6)/12),TRUNC((ROW(B7)-1)/5)))</f>
        <v>1</v>
      </c>
      <c r="C7" s="8">
        <f t="shared" ref="C7:C75" si="2">IF(TypeOfSeasonality="Quarterly",INDEX($J$9:$J$12,MOD(ROW(B7)+2,4)+1,1),IF(TypeOfSeasonality="Monthly",INDEX($J$9:$J$20,MOD(ROW(B7)-6,12)+1,1),INDEX($J$9:$J$13,MOD(ROW(B7)-1,5)+1,1)))</f>
        <v>2</v>
      </c>
      <c r="D7" s="15">
        <v>6465</v>
      </c>
      <c r="E7" s="9">
        <f t="shared" si="0"/>
        <v>7183.333333333333</v>
      </c>
      <c r="F7" s="9">
        <f>IF(ISNUMBER(D6),AVERAGE($E$6:E6),NA())</f>
        <v>7321.5053763440856</v>
      </c>
      <c r="G7" s="19">
        <f t="shared" ref="G7:G32" si="3">IF(ISNUMBER(SeasonallyAdjustedForecast),SeasonallyAdjustedForecast*VLOOKUP(C7,$J$9:$K$20,2,FALSE),"")</f>
        <v>6589.3548387096771</v>
      </c>
      <c r="H7" s="9">
        <f t="shared" ref="H7:H75" si="4">IF(AND(ISNUMBER(TrueValue),ISNUMBER(ActualForecast)),ABS(TrueValue-ActualForecast),"")</f>
        <v>124.3548387096771</v>
      </c>
      <c r="M7" s="6" t="s">
        <v>20</v>
      </c>
      <c r="N7" s="7" t="s">
        <v>27</v>
      </c>
    </row>
    <row r="8" spans="1:14">
      <c r="B8" s="8">
        <f t="shared" si="1"/>
        <v>1</v>
      </c>
      <c r="C8" s="8">
        <f t="shared" si="2"/>
        <v>3</v>
      </c>
      <c r="D8" s="15">
        <v>6569</v>
      </c>
      <c r="E8" s="9">
        <f t="shared" si="0"/>
        <v>6635.3535353535353</v>
      </c>
      <c r="F8" s="9">
        <f>IF(ISNUMBER(D7),AVERAGE($E$6:E7),NA())</f>
        <v>7252.4193548387093</v>
      </c>
      <c r="G8" s="19">
        <f t="shared" si="3"/>
        <v>7179.895161290322</v>
      </c>
      <c r="H8" s="9">
        <f t="shared" si="4"/>
        <v>610.89516129032199</v>
      </c>
      <c r="J8" s="3" t="str">
        <f>IF(TypeOfSeasonality="Quarterly","Quarter",IF(TypeOfSeasonality="Monthly","Month","Day"))</f>
        <v>Quarter</v>
      </c>
      <c r="K8" s="3" t="s">
        <v>9</v>
      </c>
      <c r="M8" s="6" t="s">
        <v>21</v>
      </c>
      <c r="N8" s="7" t="s">
        <v>28</v>
      </c>
    </row>
    <row r="9" spans="1:14">
      <c r="B9" s="8">
        <f t="shared" si="1"/>
        <v>1</v>
      </c>
      <c r="C9" s="8">
        <f t="shared" si="2"/>
        <v>4</v>
      </c>
      <c r="D9" s="15">
        <v>8266</v>
      </c>
      <c r="E9" s="9">
        <f t="shared" si="0"/>
        <v>7005.0847457627124</v>
      </c>
      <c r="F9" s="9">
        <f>IF(ISNUMBER(D8),AVERAGE($E$6:E8),NA())</f>
        <v>7046.7307483436516</v>
      </c>
      <c r="G9" s="19">
        <f t="shared" si="3"/>
        <v>8315.1422830455085</v>
      </c>
      <c r="H9" s="9">
        <f t="shared" si="4"/>
        <v>49.14228304550852</v>
      </c>
      <c r="J9" s="8">
        <f>IF(TypeOfSeasonality="Quarterly",1,IF(TypeOfSeasonality="Monthly","Jan","Mon"))</f>
        <v>1</v>
      </c>
      <c r="K9" s="17">
        <v>0.93</v>
      </c>
      <c r="M9" s="6" t="s">
        <v>22</v>
      </c>
      <c r="N9" s="7" t="s">
        <v>33</v>
      </c>
    </row>
    <row r="10" spans="1:14">
      <c r="B10" s="8">
        <f t="shared" si="1"/>
        <v>2</v>
      </c>
      <c r="C10" s="8">
        <f t="shared" si="2"/>
        <v>1</v>
      </c>
      <c r="D10" s="15">
        <v>7257</v>
      </c>
      <c r="E10" s="9">
        <f t="shared" si="0"/>
        <v>7803.2258064516127</v>
      </c>
      <c r="F10" s="9">
        <f>IF(ISNUMBER(D9),AVERAGE($E$6:E9),NA())</f>
        <v>7036.3192476984168</v>
      </c>
      <c r="G10" s="19">
        <f t="shared" si="3"/>
        <v>6543.7769003595276</v>
      </c>
      <c r="H10" s="9">
        <f t="shared" si="4"/>
        <v>713.22309964047236</v>
      </c>
      <c r="J10" s="8">
        <f>IF(TypeOfSeasonality="Quarterly",2,IF(TypeOfSeasonality="Monthly","Feb","Tue"))</f>
        <v>2</v>
      </c>
      <c r="K10" s="17">
        <v>0.9</v>
      </c>
      <c r="M10" s="6" t="s">
        <v>23</v>
      </c>
      <c r="N10" s="7" t="s">
        <v>34</v>
      </c>
    </row>
    <row r="11" spans="1:14">
      <c r="B11" s="8">
        <f t="shared" si="1"/>
        <v>2</v>
      </c>
      <c r="C11" s="8">
        <f t="shared" si="2"/>
        <v>2</v>
      </c>
      <c r="D11" s="15">
        <v>7064</v>
      </c>
      <c r="E11" s="9">
        <f t="shared" si="0"/>
        <v>7848.8888888888887</v>
      </c>
      <c r="F11" s="9">
        <f>IF(ISNUMBER(D10),AVERAGE($E$6:E10),NA())</f>
        <v>7189.7005594490565</v>
      </c>
      <c r="G11" s="19">
        <f t="shared" si="3"/>
        <v>6470.7305035041509</v>
      </c>
      <c r="H11" s="9">
        <f t="shared" si="4"/>
        <v>593.26949649584913</v>
      </c>
      <c r="J11" s="8">
        <f>IF(TypeOfSeasonality="Quarterly",3,IF(TypeOfSeasonality="Monthly","Mar","Wed"))</f>
        <v>3</v>
      </c>
      <c r="K11" s="17">
        <v>0.99</v>
      </c>
      <c r="M11" s="6" t="s">
        <v>24</v>
      </c>
      <c r="N11" s="7" t="s">
        <v>35</v>
      </c>
    </row>
    <row r="12" spans="1:14" ht="14" thickBot="1">
      <c r="B12" s="8">
        <f t="shared" si="1"/>
        <v>2</v>
      </c>
      <c r="C12" s="8">
        <f t="shared" si="2"/>
        <v>3</v>
      </c>
      <c r="D12" s="15">
        <v>7784</v>
      </c>
      <c r="E12" s="9">
        <f t="shared" si="0"/>
        <v>7862.6262626262624</v>
      </c>
      <c r="F12" s="9">
        <f>IF(ISNUMBER(D11),AVERAGE($E$6:E11),NA())</f>
        <v>7299.5652810223619</v>
      </c>
      <c r="G12" s="19">
        <f t="shared" si="3"/>
        <v>7226.569628212138</v>
      </c>
      <c r="H12" s="9">
        <f t="shared" si="4"/>
        <v>557.43037178786199</v>
      </c>
      <c r="J12" s="8">
        <f>IF(TypeOfSeasonality="Quarterly",4,IF(TypeOfSeasonality="Monthly","Apr","Thur"))</f>
        <v>4</v>
      </c>
      <c r="K12" s="17">
        <v>1.18</v>
      </c>
      <c r="M12" s="10" t="s">
        <v>25</v>
      </c>
      <c r="N12" s="11" t="s">
        <v>29</v>
      </c>
    </row>
    <row r="13" spans="1:14">
      <c r="B13" s="8">
        <f t="shared" si="1"/>
        <v>2</v>
      </c>
      <c r="C13" s="8">
        <f t="shared" si="2"/>
        <v>4</v>
      </c>
      <c r="D13" s="15">
        <v>8724</v>
      </c>
      <c r="E13" s="9">
        <f t="shared" si="0"/>
        <v>7393.2203389830511</v>
      </c>
      <c r="F13" s="9">
        <f>IF(ISNUMBER(D12),AVERAGE($E$6:E12),NA())</f>
        <v>7380.0025641086331</v>
      </c>
      <c r="G13" s="19">
        <f t="shared" si="3"/>
        <v>8708.4030256481874</v>
      </c>
      <c r="H13" s="9">
        <f t="shared" si="4"/>
        <v>15.596974351812605</v>
      </c>
      <c r="J13" s="8" t="str">
        <f>IF(TypeOfSeasonality="Quarterly","",IF(TypeOfSeasonality="Monthly","May","Fri"))</f>
        <v/>
      </c>
      <c r="K13" s="17">
        <v>1</v>
      </c>
    </row>
    <row r="14" spans="1:14">
      <c r="B14" s="8">
        <f t="shared" si="1"/>
        <v>3</v>
      </c>
      <c r="C14" s="8">
        <f t="shared" si="2"/>
        <v>1</v>
      </c>
      <c r="D14" s="15">
        <v>6992</v>
      </c>
      <c r="E14" s="9">
        <f t="shared" si="0"/>
        <v>7518.2795698924729</v>
      </c>
      <c r="F14" s="9">
        <f>IF(ISNUMBER(D13),AVERAGE($E$6:E13),NA())</f>
        <v>7381.6547859679358</v>
      </c>
      <c r="G14" s="19">
        <f t="shared" si="3"/>
        <v>6864.9389509501807</v>
      </c>
      <c r="H14" s="9">
        <f t="shared" si="4"/>
        <v>127.0610490498193</v>
      </c>
      <c r="J14" s="8" t="str">
        <f>IF(TypeOfSeasonality="Monthly","June","")</f>
        <v/>
      </c>
      <c r="K14" s="17">
        <v>1</v>
      </c>
    </row>
    <row r="15" spans="1:14">
      <c r="B15" s="8">
        <f t="shared" si="1"/>
        <v>3</v>
      </c>
      <c r="C15" s="8">
        <f t="shared" si="2"/>
        <v>2</v>
      </c>
      <c r="D15" s="15">
        <v>6822</v>
      </c>
      <c r="E15" s="9">
        <f t="shared" si="0"/>
        <v>7580</v>
      </c>
      <c r="F15" s="9">
        <f>IF(ISNUMBER(D14),AVERAGE($E$6:E14),NA())</f>
        <v>7396.8353175151069</v>
      </c>
      <c r="G15" s="19">
        <f t="shared" si="3"/>
        <v>6657.1517857635963</v>
      </c>
      <c r="H15" s="9">
        <f t="shared" si="4"/>
        <v>164.84821423640369</v>
      </c>
      <c r="J15" s="8" t="str">
        <f>IF(TypeOfSeasonality="Monthly","July","")</f>
        <v/>
      </c>
      <c r="K15" s="17">
        <v>1</v>
      </c>
    </row>
    <row r="16" spans="1:14">
      <c r="B16" s="8">
        <f t="shared" si="1"/>
        <v>3</v>
      </c>
      <c r="C16" s="8">
        <f t="shared" si="2"/>
        <v>3</v>
      </c>
      <c r="D16" s="15">
        <v>7949</v>
      </c>
      <c r="E16" s="9">
        <f t="shared" si="0"/>
        <v>8029.2929292929293</v>
      </c>
      <c r="F16" s="9">
        <f>IF(ISNUMBER(D15),AVERAGE($E$6:E15),NA())</f>
        <v>7415.1517857635963</v>
      </c>
      <c r="G16" s="19">
        <f t="shared" si="3"/>
        <v>7341.0002679059598</v>
      </c>
      <c r="H16" s="9">
        <f t="shared" si="4"/>
        <v>607.99973209404016</v>
      </c>
      <c r="J16" s="8" t="str">
        <f>IF(TypeOfSeasonality="Monthly","Aug","")</f>
        <v/>
      </c>
      <c r="K16" s="17">
        <v>1</v>
      </c>
    </row>
    <row r="17" spans="1:11">
      <c r="B17" s="8">
        <f t="shared" si="1"/>
        <v>3</v>
      </c>
      <c r="C17" s="8">
        <f t="shared" si="2"/>
        <v>4</v>
      </c>
      <c r="D17" s="15">
        <v>9650</v>
      </c>
      <c r="E17" s="9">
        <f t="shared" si="0"/>
        <v>8177.9661016949158</v>
      </c>
      <c r="F17" s="9">
        <f>IF(ISNUMBER(D16),AVERAGE($E$6:E16),NA())</f>
        <v>7470.9827988117177</v>
      </c>
      <c r="G17" s="19">
        <f t="shared" si="3"/>
        <v>8815.7597025978266</v>
      </c>
      <c r="H17" s="9">
        <f t="shared" si="4"/>
        <v>834.24029740217338</v>
      </c>
      <c r="J17" s="8" t="str">
        <f>IF(TypeOfSeasonality="Monthly","Sep","")</f>
        <v/>
      </c>
      <c r="K17" s="17">
        <v>1</v>
      </c>
    </row>
    <row r="18" spans="1:11">
      <c r="B18" s="8">
        <f t="shared" si="1"/>
        <v>4</v>
      </c>
      <c r="C18" s="8">
        <f t="shared" si="2"/>
        <v>1</v>
      </c>
      <c r="D18" s="15"/>
      <c r="E18" s="9" t="e">
        <f t="shared" si="0"/>
        <v>#N/A</v>
      </c>
      <c r="F18" s="9">
        <f>IF(ISNUMBER(D17),AVERAGE($E$6:E17),NA())</f>
        <v>7529.8980740519837</v>
      </c>
      <c r="G18" s="19">
        <f t="shared" si="3"/>
        <v>7002.8052088683453</v>
      </c>
      <c r="H18" s="9" t="str">
        <f t="shared" si="4"/>
        <v/>
      </c>
      <c r="J18" s="8" t="str">
        <f>IF(TypeOfSeasonality="Monthly","Oct","")</f>
        <v/>
      </c>
      <c r="K18" s="17">
        <v>1</v>
      </c>
    </row>
    <row r="19" spans="1:11">
      <c r="B19" s="8">
        <f t="shared" si="1"/>
        <v>4</v>
      </c>
      <c r="C19" s="8">
        <f t="shared" si="2"/>
        <v>2</v>
      </c>
      <c r="D19" s="15"/>
      <c r="E19" s="9" t="e">
        <f t="shared" si="0"/>
        <v>#N/A</v>
      </c>
      <c r="F19" s="9" t="e">
        <f>IF(ISNUMBER(D18),AVERAGE($E$6:E18),NA())</f>
        <v>#N/A</v>
      </c>
      <c r="G19" s="19" t="str">
        <f t="shared" si="3"/>
        <v/>
      </c>
      <c r="H19" s="9" t="str">
        <f t="shared" si="4"/>
        <v/>
      </c>
      <c r="J19" s="8" t="str">
        <f>IF(TypeOfSeasonality="Monthly","Nov","")</f>
        <v/>
      </c>
      <c r="K19" s="17">
        <v>1</v>
      </c>
    </row>
    <row r="20" spans="1:11">
      <c r="B20" s="8">
        <f t="shared" si="1"/>
        <v>4</v>
      </c>
      <c r="C20" s="8">
        <f t="shared" si="2"/>
        <v>3</v>
      </c>
      <c r="D20" s="16"/>
      <c r="E20" s="9" t="e">
        <f t="shared" si="0"/>
        <v>#N/A</v>
      </c>
      <c r="F20" s="9" t="e">
        <f>IF(ISNUMBER(D19),AVERAGE($E$6:E19),NA())</f>
        <v>#N/A</v>
      </c>
      <c r="G20" s="19" t="str">
        <f t="shared" si="3"/>
        <v/>
      </c>
      <c r="H20" s="9" t="str">
        <f t="shared" si="4"/>
        <v/>
      </c>
      <c r="J20" s="8" t="str">
        <f>IF(TypeOfSeasonality="Monthly","Dec","")</f>
        <v/>
      </c>
      <c r="K20" s="17">
        <v>1</v>
      </c>
    </row>
    <row r="21" spans="1:11">
      <c r="B21" s="8">
        <f t="shared" si="1"/>
        <v>4</v>
      </c>
      <c r="C21" s="8">
        <f t="shared" si="2"/>
        <v>4</v>
      </c>
      <c r="D21" s="16"/>
      <c r="E21" s="9" t="e">
        <f t="shared" si="0"/>
        <v>#N/A</v>
      </c>
      <c r="F21" s="9" t="e">
        <f>IF(ISNUMBER(D20),AVERAGE($E$6:E20),NA())</f>
        <v>#N/A</v>
      </c>
      <c r="G21" s="19" t="str">
        <f t="shared" si="3"/>
        <v/>
      </c>
      <c r="H21" s="9" t="str">
        <f t="shared" si="4"/>
        <v/>
      </c>
    </row>
    <row r="22" spans="1:11" ht="14" thickBot="1">
      <c r="B22" s="8">
        <f t="shared" si="1"/>
        <v>5</v>
      </c>
      <c r="C22" s="8">
        <f t="shared" si="2"/>
        <v>1</v>
      </c>
      <c r="D22" s="16"/>
      <c r="E22" s="9" t="e">
        <f t="shared" si="0"/>
        <v>#N/A</v>
      </c>
      <c r="F22" s="9" t="e">
        <f>IF(ISNUMBER(D21),AVERAGE($E$6:E21),NA())</f>
        <v>#N/A</v>
      </c>
      <c r="G22" s="19" t="str">
        <f t="shared" si="3"/>
        <v/>
      </c>
      <c r="H22" s="9" t="str">
        <f t="shared" si="4"/>
        <v/>
      </c>
      <c r="J22" s="12" t="s">
        <v>3</v>
      </c>
    </row>
    <row r="23" spans="1:11" ht="14" thickBot="1">
      <c r="B23" s="8">
        <f t="shared" si="1"/>
        <v>5</v>
      </c>
      <c r="C23" s="8">
        <f t="shared" si="2"/>
        <v>2</v>
      </c>
      <c r="D23" s="16"/>
      <c r="E23" s="9" t="e">
        <f t="shared" si="0"/>
        <v>#N/A</v>
      </c>
      <c r="F23" s="9" t="e">
        <f>IF(ISNUMBER(D22),AVERAGE($E$6:E22),NA())</f>
        <v>#N/A</v>
      </c>
      <c r="G23" s="19" t="str">
        <f t="shared" si="3"/>
        <v/>
      </c>
      <c r="H23" s="9" t="str">
        <f t="shared" si="4"/>
        <v/>
      </c>
      <c r="J23" s="13" t="s">
        <v>4</v>
      </c>
      <c r="K23" s="21">
        <f>AVERAGE(ForecastingError)</f>
        <v>399.82377437308548</v>
      </c>
    </row>
    <row r="24" spans="1:11">
      <c r="B24" s="8">
        <f t="shared" si="1"/>
        <v>5</v>
      </c>
      <c r="C24" s="8">
        <f t="shared" si="2"/>
        <v>3</v>
      </c>
      <c r="D24" s="16"/>
      <c r="E24" s="9" t="e">
        <f t="shared" si="0"/>
        <v>#N/A</v>
      </c>
      <c r="F24" s="9" t="e">
        <f>IF(ISNUMBER(D23),AVERAGE($E$6:E23),NA())</f>
        <v>#N/A</v>
      </c>
      <c r="G24" s="19" t="str">
        <f t="shared" si="3"/>
        <v/>
      </c>
      <c r="H24" s="9" t="str">
        <f t="shared" si="4"/>
        <v/>
      </c>
    </row>
    <row r="25" spans="1:11" ht="14" thickBot="1">
      <c r="B25" s="8">
        <f t="shared" si="1"/>
        <v>5</v>
      </c>
      <c r="C25" s="8">
        <f t="shared" si="2"/>
        <v>4</v>
      </c>
      <c r="D25" s="16"/>
      <c r="E25" s="9" t="e">
        <f t="shared" si="0"/>
        <v>#N/A</v>
      </c>
      <c r="F25" s="9" t="e">
        <f>IF(ISNUMBER(D24),AVERAGE($E$6:E24),NA())</f>
        <v>#N/A</v>
      </c>
      <c r="G25" s="19" t="str">
        <f t="shared" si="3"/>
        <v/>
      </c>
      <c r="H25" s="9" t="str">
        <f t="shared" si="4"/>
        <v/>
      </c>
      <c r="J25" s="12" t="s">
        <v>13</v>
      </c>
    </row>
    <row r="26" spans="1:11" ht="14" thickBot="1">
      <c r="B26" s="8">
        <f t="shared" si="1"/>
        <v>6</v>
      </c>
      <c r="C26" s="8">
        <f t="shared" si="2"/>
        <v>1</v>
      </c>
      <c r="D26" s="16"/>
      <c r="E26" s="9" t="e">
        <f t="shared" si="0"/>
        <v>#N/A</v>
      </c>
      <c r="F26" s="9" t="e">
        <f>IF(ISNUMBER(D25),AVERAGE($E$6:E25),NA())</f>
        <v>#N/A</v>
      </c>
      <c r="G26" s="19" t="str">
        <f t="shared" si="3"/>
        <v/>
      </c>
      <c r="H26" s="9" t="str">
        <f t="shared" si="4"/>
        <v/>
      </c>
      <c r="J26" s="14" t="s">
        <v>14</v>
      </c>
      <c r="K26" s="22">
        <f>SUMSQ(ForecastingError)/COUNT(ForecastingError)</f>
        <v>242876.3409339739</v>
      </c>
    </row>
    <row r="27" spans="1:11">
      <c r="B27" s="8">
        <f t="shared" si="1"/>
        <v>6</v>
      </c>
      <c r="C27" s="8">
        <f t="shared" si="2"/>
        <v>2</v>
      </c>
      <c r="D27" s="16"/>
      <c r="E27" s="9" t="e">
        <f t="shared" si="0"/>
        <v>#N/A</v>
      </c>
      <c r="F27" s="9" t="e">
        <f>IF(ISNUMBER(D26),AVERAGE($E$6:E26),NA())</f>
        <v>#N/A</v>
      </c>
      <c r="G27" s="19" t="str">
        <f t="shared" si="3"/>
        <v/>
      </c>
      <c r="H27" s="9" t="str">
        <f t="shared" si="4"/>
        <v/>
      </c>
    </row>
    <row r="28" spans="1:11">
      <c r="B28" s="8">
        <f t="shared" si="1"/>
        <v>6</v>
      </c>
      <c r="C28" s="8">
        <f t="shared" si="2"/>
        <v>3</v>
      </c>
      <c r="D28" s="16"/>
      <c r="E28" s="9" t="e">
        <f t="shared" si="0"/>
        <v>#N/A</v>
      </c>
      <c r="F28" s="9" t="e">
        <f>IF(ISNUMBER(D27),AVERAGE($E$6:E27),NA())</f>
        <v>#N/A</v>
      </c>
      <c r="G28" s="19" t="str">
        <f t="shared" si="3"/>
        <v/>
      </c>
      <c r="H28" s="9" t="str">
        <f t="shared" si="4"/>
        <v/>
      </c>
    </row>
    <row r="29" spans="1:11">
      <c r="B29" s="8">
        <f t="shared" si="1"/>
        <v>6</v>
      </c>
      <c r="C29" s="8">
        <f t="shared" si="2"/>
        <v>4</v>
      </c>
      <c r="D29" s="16"/>
      <c r="E29" s="9" t="e">
        <f t="shared" si="0"/>
        <v>#N/A</v>
      </c>
      <c r="F29" s="9" t="e">
        <f>IF(ISNUMBER(D28),AVERAGE($E$6:E28),NA())</f>
        <v>#N/A</v>
      </c>
      <c r="G29" s="19" t="str">
        <f t="shared" si="3"/>
        <v/>
      </c>
      <c r="H29" s="9" t="str">
        <f t="shared" si="4"/>
        <v/>
      </c>
    </row>
    <row r="30" spans="1:11">
      <c r="B30" s="8">
        <f t="shared" si="1"/>
        <v>7</v>
      </c>
      <c r="C30" s="8">
        <f t="shared" si="2"/>
        <v>1</v>
      </c>
      <c r="D30" s="16"/>
      <c r="E30" s="9" t="e">
        <f t="shared" si="0"/>
        <v>#N/A</v>
      </c>
      <c r="F30" s="9" t="e">
        <f>IF(ISNUMBER(D29),AVERAGE($E$6:E29),NA())</f>
        <v>#N/A</v>
      </c>
      <c r="G30" s="19" t="str">
        <f t="shared" si="3"/>
        <v/>
      </c>
      <c r="H30" s="9" t="str">
        <f t="shared" si="4"/>
        <v/>
      </c>
    </row>
    <row r="31" spans="1:11">
      <c r="A31" s="8"/>
      <c r="B31" s="8">
        <f t="shared" si="1"/>
        <v>7</v>
      </c>
      <c r="C31" s="8">
        <f t="shared" si="2"/>
        <v>2</v>
      </c>
      <c r="D31" s="16"/>
      <c r="E31" s="9" t="e">
        <f t="shared" si="0"/>
        <v>#N/A</v>
      </c>
      <c r="F31" s="9" t="e">
        <f>IF(ISNUMBER(D30),AVERAGE($E$6:E30),NA())</f>
        <v>#N/A</v>
      </c>
      <c r="G31" s="19" t="str">
        <f t="shared" si="3"/>
        <v/>
      </c>
      <c r="H31" s="9" t="str">
        <f t="shared" si="4"/>
        <v/>
      </c>
      <c r="I31" s="8"/>
      <c r="J31" s="8"/>
    </row>
    <row r="32" spans="1:11">
      <c r="A32" s="8"/>
      <c r="B32" s="8">
        <f t="shared" si="1"/>
        <v>7</v>
      </c>
      <c r="C32" s="8">
        <f t="shared" si="2"/>
        <v>3</v>
      </c>
      <c r="D32" s="16"/>
      <c r="E32" s="9" t="e">
        <f t="shared" si="0"/>
        <v>#N/A</v>
      </c>
      <c r="F32" s="9" t="e">
        <f>IF(ISNUMBER(D31),AVERAGE($E$6:E31),NA())</f>
        <v>#N/A</v>
      </c>
      <c r="G32" s="19" t="str">
        <f t="shared" si="3"/>
        <v/>
      </c>
      <c r="H32" s="9" t="str">
        <f t="shared" si="4"/>
        <v/>
      </c>
      <c r="I32" s="8"/>
      <c r="J32" s="8"/>
    </row>
    <row r="33" spans="1:10">
      <c r="A33" s="8"/>
      <c r="B33" s="8">
        <f t="shared" si="1"/>
        <v>7</v>
      </c>
      <c r="C33" s="8">
        <f t="shared" si="2"/>
        <v>4</v>
      </c>
      <c r="D33" s="16"/>
      <c r="E33" s="9" t="e">
        <f t="shared" ref="E33:E72" si="5">IF(ISNUMBER(TrueValue),TrueValue/VLOOKUP(C33,$J$9:$K$20,2,FALSE),NA())</f>
        <v>#N/A</v>
      </c>
      <c r="F33" s="9" t="e">
        <f>IF(ISNUMBER(D32),AVERAGE($E$6:E32),NA())</f>
        <v>#N/A</v>
      </c>
      <c r="G33" s="19" t="str">
        <f t="shared" ref="G33:G72" si="6">IF(ISNUMBER(SeasonallyAdjustedForecast),SeasonallyAdjustedForecast*VLOOKUP(C33,$J$9:$K$20,2,FALSE),"")</f>
        <v/>
      </c>
      <c r="H33" s="9" t="str">
        <f t="shared" si="4"/>
        <v/>
      </c>
      <c r="I33" s="8"/>
      <c r="J33" s="8"/>
    </row>
    <row r="34" spans="1:10">
      <c r="A34" s="8"/>
      <c r="B34" s="8">
        <f t="shared" si="1"/>
        <v>8</v>
      </c>
      <c r="C34" s="8">
        <f t="shared" si="2"/>
        <v>1</v>
      </c>
      <c r="D34" s="16"/>
      <c r="E34" s="9" t="e">
        <f t="shared" si="5"/>
        <v>#N/A</v>
      </c>
      <c r="F34" s="9" t="e">
        <f>IF(ISNUMBER(D33),AVERAGE($E$6:E33),NA())</f>
        <v>#N/A</v>
      </c>
      <c r="G34" s="19" t="str">
        <f t="shared" si="6"/>
        <v/>
      </c>
      <c r="H34" s="9" t="str">
        <f t="shared" si="4"/>
        <v/>
      </c>
      <c r="I34" s="8"/>
      <c r="J34" s="8"/>
    </row>
    <row r="35" spans="1:10">
      <c r="A35" s="8"/>
      <c r="B35" s="8">
        <f t="shared" si="1"/>
        <v>8</v>
      </c>
      <c r="C35" s="8">
        <f t="shared" si="2"/>
        <v>2</v>
      </c>
      <c r="D35" s="16"/>
      <c r="E35" s="9" t="e">
        <f t="shared" si="5"/>
        <v>#N/A</v>
      </c>
      <c r="F35" s="9" t="e">
        <f>IF(ISNUMBER(D34),AVERAGE($E$6:E34),NA())</f>
        <v>#N/A</v>
      </c>
      <c r="G35" s="19" t="str">
        <f t="shared" si="6"/>
        <v/>
      </c>
      <c r="H35" s="9" t="str">
        <f t="shared" si="4"/>
        <v/>
      </c>
      <c r="I35" s="8"/>
      <c r="J35" s="8"/>
    </row>
    <row r="36" spans="1:10">
      <c r="A36" s="8"/>
      <c r="B36" s="8">
        <f t="shared" si="1"/>
        <v>8</v>
      </c>
      <c r="C36" s="8">
        <f t="shared" si="2"/>
        <v>3</v>
      </c>
      <c r="D36" s="16"/>
      <c r="E36" s="9" t="e">
        <f t="shared" si="5"/>
        <v>#N/A</v>
      </c>
      <c r="F36" s="9" t="e">
        <f>IF(ISNUMBER(D35),AVERAGE($E$6:E35),NA())</f>
        <v>#N/A</v>
      </c>
      <c r="G36" s="19" t="str">
        <f t="shared" si="6"/>
        <v/>
      </c>
      <c r="H36" s="9" t="str">
        <f t="shared" si="4"/>
        <v/>
      </c>
      <c r="I36" s="8"/>
      <c r="J36" s="8"/>
    </row>
    <row r="37" spans="1:10">
      <c r="B37" s="8">
        <f t="shared" si="1"/>
        <v>8</v>
      </c>
      <c r="C37" s="8">
        <f t="shared" si="2"/>
        <v>4</v>
      </c>
      <c r="D37" s="16"/>
      <c r="E37" s="9" t="e">
        <f t="shared" si="5"/>
        <v>#N/A</v>
      </c>
      <c r="F37" s="9" t="e">
        <f>IF(ISNUMBER(D36),AVERAGE($E$6:E36),NA())</f>
        <v>#N/A</v>
      </c>
      <c r="G37" s="19" t="str">
        <f t="shared" si="6"/>
        <v/>
      </c>
      <c r="H37" s="9" t="str">
        <f t="shared" si="4"/>
        <v/>
      </c>
    </row>
    <row r="38" spans="1:10">
      <c r="B38" s="8">
        <f t="shared" si="1"/>
        <v>9</v>
      </c>
      <c r="C38" s="8">
        <f t="shared" si="2"/>
        <v>1</v>
      </c>
      <c r="D38" s="16"/>
      <c r="E38" s="9" t="e">
        <f t="shared" si="5"/>
        <v>#N/A</v>
      </c>
      <c r="F38" s="9" t="e">
        <f>IF(ISNUMBER(D37),AVERAGE($E$6:E37),NA())</f>
        <v>#N/A</v>
      </c>
      <c r="G38" s="19" t="str">
        <f t="shared" si="6"/>
        <v/>
      </c>
      <c r="H38" s="9" t="str">
        <f t="shared" si="4"/>
        <v/>
      </c>
    </row>
    <row r="39" spans="1:10">
      <c r="B39" s="8">
        <f t="shared" si="1"/>
        <v>9</v>
      </c>
      <c r="C39" s="8">
        <f t="shared" si="2"/>
        <v>2</v>
      </c>
      <c r="D39" s="16"/>
      <c r="E39" s="9" t="e">
        <f t="shared" si="5"/>
        <v>#N/A</v>
      </c>
      <c r="F39" s="9" t="e">
        <f>IF(ISNUMBER(D38),AVERAGE($E$6:E38),NA())</f>
        <v>#N/A</v>
      </c>
      <c r="G39" s="19" t="str">
        <f t="shared" si="6"/>
        <v/>
      </c>
      <c r="H39" s="9" t="str">
        <f t="shared" si="4"/>
        <v/>
      </c>
    </row>
    <row r="40" spans="1:10">
      <c r="B40" s="8">
        <f t="shared" si="1"/>
        <v>9</v>
      </c>
      <c r="C40" s="8">
        <f t="shared" si="2"/>
        <v>3</v>
      </c>
      <c r="D40" s="16"/>
      <c r="E40" s="9" t="e">
        <f t="shared" si="5"/>
        <v>#N/A</v>
      </c>
      <c r="F40" s="9" t="e">
        <f>IF(ISNUMBER(D39),AVERAGE($E$6:E39),NA())</f>
        <v>#N/A</v>
      </c>
      <c r="G40" s="19" t="str">
        <f t="shared" si="6"/>
        <v/>
      </c>
      <c r="H40" s="9" t="str">
        <f t="shared" si="4"/>
        <v/>
      </c>
    </row>
    <row r="41" spans="1:10">
      <c r="B41" s="8">
        <f t="shared" si="1"/>
        <v>9</v>
      </c>
      <c r="C41" s="8">
        <f t="shared" si="2"/>
        <v>4</v>
      </c>
      <c r="D41" s="16"/>
      <c r="E41" s="9" t="e">
        <f t="shared" si="5"/>
        <v>#N/A</v>
      </c>
      <c r="F41" s="9" t="e">
        <f>IF(ISNUMBER(D40),AVERAGE($E$6:E40),NA())</f>
        <v>#N/A</v>
      </c>
      <c r="G41" s="19" t="str">
        <f t="shared" si="6"/>
        <v/>
      </c>
      <c r="H41" s="9" t="str">
        <f t="shared" si="4"/>
        <v/>
      </c>
    </row>
    <row r="42" spans="1:10">
      <c r="B42" s="8">
        <f t="shared" si="1"/>
        <v>10</v>
      </c>
      <c r="C42" s="8">
        <f t="shared" si="2"/>
        <v>1</v>
      </c>
      <c r="D42" s="16"/>
      <c r="E42" s="9" t="e">
        <f t="shared" si="5"/>
        <v>#N/A</v>
      </c>
      <c r="F42" s="9" t="e">
        <f>IF(ISNUMBER(D41),AVERAGE($E$6:E41),NA())</f>
        <v>#N/A</v>
      </c>
      <c r="G42" s="19" t="str">
        <f t="shared" si="6"/>
        <v/>
      </c>
      <c r="H42" s="9" t="str">
        <f t="shared" si="4"/>
        <v/>
      </c>
    </row>
    <row r="43" spans="1:10">
      <c r="B43" s="8">
        <f t="shared" si="1"/>
        <v>10</v>
      </c>
      <c r="C43" s="8">
        <f t="shared" si="2"/>
        <v>2</v>
      </c>
      <c r="D43" s="16"/>
      <c r="E43" s="9" t="e">
        <f t="shared" si="5"/>
        <v>#N/A</v>
      </c>
      <c r="F43" s="9" t="e">
        <f>IF(ISNUMBER(D42),AVERAGE($E$6:E42),NA())</f>
        <v>#N/A</v>
      </c>
      <c r="G43" s="19" t="str">
        <f t="shared" si="6"/>
        <v/>
      </c>
      <c r="H43" s="9" t="str">
        <f t="shared" si="4"/>
        <v/>
      </c>
    </row>
    <row r="44" spans="1:10">
      <c r="B44" s="8">
        <f t="shared" si="1"/>
        <v>10</v>
      </c>
      <c r="C44" s="8">
        <f t="shared" si="2"/>
        <v>3</v>
      </c>
      <c r="D44" s="16"/>
      <c r="E44" s="9" t="e">
        <f t="shared" si="5"/>
        <v>#N/A</v>
      </c>
      <c r="F44" s="9" t="e">
        <f>IF(ISNUMBER(D43),AVERAGE($E$6:E43),NA())</f>
        <v>#N/A</v>
      </c>
      <c r="G44" s="19" t="str">
        <f t="shared" si="6"/>
        <v/>
      </c>
      <c r="H44" s="9" t="str">
        <f t="shared" si="4"/>
        <v/>
      </c>
    </row>
    <row r="45" spans="1:10">
      <c r="B45" s="8">
        <f t="shared" si="1"/>
        <v>10</v>
      </c>
      <c r="C45" s="8">
        <f t="shared" si="2"/>
        <v>4</v>
      </c>
      <c r="D45" s="16"/>
      <c r="E45" s="9" t="e">
        <f t="shared" si="5"/>
        <v>#N/A</v>
      </c>
      <c r="F45" s="9" t="e">
        <f>IF(ISNUMBER(D44),AVERAGE($E$6:E44),NA())</f>
        <v>#N/A</v>
      </c>
      <c r="G45" s="19" t="str">
        <f t="shared" si="6"/>
        <v/>
      </c>
      <c r="H45" s="9" t="str">
        <f t="shared" si="4"/>
        <v/>
      </c>
    </row>
    <row r="46" spans="1:10">
      <c r="B46" s="8">
        <f t="shared" si="1"/>
        <v>11</v>
      </c>
      <c r="C46" s="8">
        <f t="shared" si="2"/>
        <v>1</v>
      </c>
      <c r="D46" s="16"/>
      <c r="E46" s="9" t="e">
        <f t="shared" si="5"/>
        <v>#N/A</v>
      </c>
      <c r="F46" s="9" t="e">
        <f>IF(ISNUMBER(D45),AVERAGE($E$6:E45),NA())</f>
        <v>#N/A</v>
      </c>
      <c r="G46" s="19" t="str">
        <f t="shared" si="6"/>
        <v/>
      </c>
      <c r="H46" s="9" t="str">
        <f t="shared" si="4"/>
        <v/>
      </c>
    </row>
    <row r="47" spans="1:10">
      <c r="B47" s="8">
        <f t="shared" si="1"/>
        <v>11</v>
      </c>
      <c r="C47" s="8">
        <f t="shared" si="2"/>
        <v>2</v>
      </c>
      <c r="D47" s="16"/>
      <c r="E47" s="9" t="e">
        <f t="shared" si="5"/>
        <v>#N/A</v>
      </c>
      <c r="F47" s="9" t="e">
        <f>IF(ISNUMBER(D46),AVERAGE($E$6:E46),NA())</f>
        <v>#N/A</v>
      </c>
      <c r="G47" s="19" t="str">
        <f t="shared" si="6"/>
        <v/>
      </c>
      <c r="H47" s="9" t="str">
        <f t="shared" si="4"/>
        <v/>
      </c>
    </row>
    <row r="48" spans="1:10">
      <c r="B48" s="8">
        <f t="shared" si="1"/>
        <v>11</v>
      </c>
      <c r="C48" s="8">
        <f t="shared" si="2"/>
        <v>3</v>
      </c>
      <c r="D48" s="16"/>
      <c r="E48" s="9" t="e">
        <f t="shared" si="5"/>
        <v>#N/A</v>
      </c>
      <c r="F48" s="9" t="e">
        <f>IF(ISNUMBER(D47),AVERAGE($E$6:E47),NA())</f>
        <v>#N/A</v>
      </c>
      <c r="G48" s="19" t="str">
        <f t="shared" si="6"/>
        <v/>
      </c>
      <c r="H48" s="9" t="str">
        <f t="shared" si="4"/>
        <v/>
      </c>
    </row>
    <row r="49" spans="2:8">
      <c r="B49" s="8">
        <f t="shared" si="1"/>
        <v>11</v>
      </c>
      <c r="C49" s="8">
        <f t="shared" si="2"/>
        <v>4</v>
      </c>
      <c r="D49" s="16"/>
      <c r="E49" s="9" t="e">
        <f t="shared" si="5"/>
        <v>#N/A</v>
      </c>
      <c r="F49" s="9" t="e">
        <f>IF(ISNUMBER(D48),AVERAGE($E$6:E48),NA())</f>
        <v>#N/A</v>
      </c>
      <c r="G49" s="19" t="str">
        <f t="shared" si="6"/>
        <v/>
      </c>
      <c r="H49" s="9" t="str">
        <f t="shared" si="4"/>
        <v/>
      </c>
    </row>
    <row r="50" spans="2:8">
      <c r="B50" s="8">
        <f t="shared" si="1"/>
        <v>12</v>
      </c>
      <c r="C50" s="8">
        <f t="shared" si="2"/>
        <v>1</v>
      </c>
      <c r="D50" s="16"/>
      <c r="E50" s="9" t="e">
        <f t="shared" si="5"/>
        <v>#N/A</v>
      </c>
      <c r="F50" s="9" t="e">
        <f>IF(ISNUMBER(D49),AVERAGE($E$6:E49),NA())</f>
        <v>#N/A</v>
      </c>
      <c r="G50" s="19" t="str">
        <f t="shared" si="6"/>
        <v/>
      </c>
      <c r="H50" s="9" t="str">
        <f t="shared" si="4"/>
        <v/>
      </c>
    </row>
    <row r="51" spans="2:8">
      <c r="B51" s="8">
        <f t="shared" si="1"/>
        <v>12</v>
      </c>
      <c r="C51" s="8">
        <f t="shared" si="2"/>
        <v>2</v>
      </c>
      <c r="D51" s="16"/>
      <c r="E51" s="9" t="e">
        <f t="shared" si="5"/>
        <v>#N/A</v>
      </c>
      <c r="F51" s="9" t="e">
        <f>IF(ISNUMBER(D50),AVERAGE($E$6:E50),NA())</f>
        <v>#N/A</v>
      </c>
      <c r="G51" s="19" t="str">
        <f t="shared" si="6"/>
        <v/>
      </c>
      <c r="H51" s="9" t="str">
        <f t="shared" si="4"/>
        <v/>
      </c>
    </row>
    <row r="52" spans="2:8">
      <c r="B52" s="8">
        <f t="shared" si="1"/>
        <v>12</v>
      </c>
      <c r="C52" s="8">
        <f t="shared" si="2"/>
        <v>3</v>
      </c>
      <c r="D52" s="16"/>
      <c r="E52" s="9" t="e">
        <f t="shared" si="5"/>
        <v>#N/A</v>
      </c>
      <c r="F52" s="9" t="e">
        <f>IF(ISNUMBER(D51),AVERAGE($E$6:E51),NA())</f>
        <v>#N/A</v>
      </c>
      <c r="G52" s="19" t="str">
        <f t="shared" si="6"/>
        <v/>
      </c>
      <c r="H52" s="9" t="str">
        <f t="shared" si="4"/>
        <v/>
      </c>
    </row>
    <row r="53" spans="2:8">
      <c r="B53" s="8">
        <f t="shared" si="1"/>
        <v>12</v>
      </c>
      <c r="C53" s="8">
        <f t="shared" si="2"/>
        <v>4</v>
      </c>
      <c r="D53" s="16"/>
      <c r="E53" s="9" t="e">
        <f t="shared" si="5"/>
        <v>#N/A</v>
      </c>
      <c r="F53" s="9" t="e">
        <f>IF(ISNUMBER(D52),AVERAGE($E$6:E52),NA())</f>
        <v>#N/A</v>
      </c>
      <c r="G53" s="19" t="str">
        <f t="shared" si="6"/>
        <v/>
      </c>
      <c r="H53" s="9" t="str">
        <f t="shared" si="4"/>
        <v/>
      </c>
    </row>
    <row r="54" spans="2:8">
      <c r="B54" s="8">
        <f t="shared" si="1"/>
        <v>13</v>
      </c>
      <c r="C54" s="8">
        <f t="shared" si="2"/>
        <v>1</v>
      </c>
      <c r="D54" s="16"/>
      <c r="E54" s="9" t="e">
        <f t="shared" si="5"/>
        <v>#N/A</v>
      </c>
      <c r="F54" s="9" t="e">
        <f>IF(ISNUMBER(D53),AVERAGE($E$6:E53),NA())</f>
        <v>#N/A</v>
      </c>
      <c r="G54" s="19" t="str">
        <f t="shared" si="6"/>
        <v/>
      </c>
      <c r="H54" s="9" t="str">
        <f t="shared" si="4"/>
        <v/>
      </c>
    </row>
    <row r="55" spans="2:8">
      <c r="B55" s="8">
        <f t="shared" si="1"/>
        <v>13</v>
      </c>
      <c r="C55" s="8">
        <f t="shared" si="2"/>
        <v>2</v>
      </c>
      <c r="D55" s="16"/>
      <c r="E55" s="9" t="e">
        <f t="shared" si="5"/>
        <v>#N/A</v>
      </c>
      <c r="F55" s="9" t="e">
        <f>IF(ISNUMBER(D54),AVERAGE($E$6:E54),NA())</f>
        <v>#N/A</v>
      </c>
      <c r="G55" s="19" t="str">
        <f t="shared" si="6"/>
        <v/>
      </c>
      <c r="H55" s="9" t="str">
        <f t="shared" si="4"/>
        <v/>
      </c>
    </row>
    <row r="56" spans="2:8">
      <c r="B56" s="8">
        <f t="shared" si="1"/>
        <v>13</v>
      </c>
      <c r="C56" s="8">
        <f t="shared" si="2"/>
        <v>3</v>
      </c>
      <c r="D56" s="16"/>
      <c r="E56" s="9" t="e">
        <f t="shared" si="5"/>
        <v>#N/A</v>
      </c>
      <c r="F56" s="9" t="e">
        <f>IF(ISNUMBER(D55),AVERAGE($E$6:E55),NA())</f>
        <v>#N/A</v>
      </c>
      <c r="G56" s="19" t="str">
        <f t="shared" si="6"/>
        <v/>
      </c>
      <c r="H56" s="9" t="str">
        <f t="shared" si="4"/>
        <v/>
      </c>
    </row>
    <row r="57" spans="2:8">
      <c r="B57" s="8">
        <f t="shared" si="1"/>
        <v>13</v>
      </c>
      <c r="C57" s="8">
        <f t="shared" si="2"/>
        <v>4</v>
      </c>
      <c r="D57" s="16"/>
      <c r="E57" s="9" t="e">
        <f t="shared" si="5"/>
        <v>#N/A</v>
      </c>
      <c r="F57" s="9" t="e">
        <f>IF(ISNUMBER(D56),AVERAGE($E$6:E56),NA())</f>
        <v>#N/A</v>
      </c>
      <c r="G57" s="19" t="str">
        <f t="shared" si="6"/>
        <v/>
      </c>
      <c r="H57" s="9" t="str">
        <f t="shared" si="4"/>
        <v/>
      </c>
    </row>
    <row r="58" spans="2:8">
      <c r="B58" s="8">
        <f t="shared" si="1"/>
        <v>14</v>
      </c>
      <c r="C58" s="8">
        <f t="shared" si="2"/>
        <v>1</v>
      </c>
      <c r="D58" s="16"/>
      <c r="E58" s="9" t="e">
        <f t="shared" si="5"/>
        <v>#N/A</v>
      </c>
      <c r="F58" s="9" t="e">
        <f>IF(ISNUMBER(D57),AVERAGE($E$6:E57),NA())</f>
        <v>#N/A</v>
      </c>
      <c r="G58" s="19" t="str">
        <f t="shared" si="6"/>
        <v/>
      </c>
      <c r="H58" s="9" t="str">
        <f t="shared" si="4"/>
        <v/>
      </c>
    </row>
    <row r="59" spans="2:8">
      <c r="B59" s="8">
        <f t="shared" si="1"/>
        <v>14</v>
      </c>
      <c r="C59" s="8">
        <f t="shared" si="2"/>
        <v>2</v>
      </c>
      <c r="D59" s="16"/>
      <c r="E59" s="9" t="e">
        <f t="shared" si="5"/>
        <v>#N/A</v>
      </c>
      <c r="F59" s="9" t="e">
        <f>IF(ISNUMBER(D58),AVERAGE($E$6:E58),NA())</f>
        <v>#N/A</v>
      </c>
      <c r="G59" s="19" t="str">
        <f t="shared" si="6"/>
        <v/>
      </c>
      <c r="H59" s="9" t="str">
        <f t="shared" si="4"/>
        <v/>
      </c>
    </row>
    <row r="60" spans="2:8">
      <c r="B60" s="8">
        <f t="shared" si="1"/>
        <v>14</v>
      </c>
      <c r="C60" s="8">
        <f t="shared" si="2"/>
        <v>3</v>
      </c>
      <c r="D60" s="16"/>
      <c r="E60" s="9" t="e">
        <f t="shared" si="5"/>
        <v>#N/A</v>
      </c>
      <c r="F60" s="9" t="e">
        <f>IF(ISNUMBER(D59),AVERAGE($E$6:E59),NA())</f>
        <v>#N/A</v>
      </c>
      <c r="G60" s="19" t="str">
        <f t="shared" si="6"/>
        <v/>
      </c>
      <c r="H60" s="9" t="str">
        <f t="shared" si="4"/>
        <v/>
      </c>
    </row>
    <row r="61" spans="2:8">
      <c r="B61" s="8">
        <f t="shared" si="1"/>
        <v>14</v>
      </c>
      <c r="C61" s="8">
        <f t="shared" si="2"/>
        <v>4</v>
      </c>
      <c r="D61" s="16"/>
      <c r="E61" s="9" t="e">
        <f t="shared" si="5"/>
        <v>#N/A</v>
      </c>
      <c r="F61" s="9" t="e">
        <f>IF(ISNUMBER(D60),AVERAGE($E$6:E60),NA())</f>
        <v>#N/A</v>
      </c>
      <c r="G61" s="19" t="str">
        <f t="shared" si="6"/>
        <v/>
      </c>
      <c r="H61" s="9" t="str">
        <f t="shared" si="4"/>
        <v/>
      </c>
    </row>
    <row r="62" spans="2:8">
      <c r="B62" s="8">
        <f t="shared" si="1"/>
        <v>15</v>
      </c>
      <c r="C62" s="8">
        <f t="shared" si="2"/>
        <v>1</v>
      </c>
      <c r="D62" s="16"/>
      <c r="E62" s="9" t="e">
        <f t="shared" si="5"/>
        <v>#N/A</v>
      </c>
      <c r="F62" s="9" t="e">
        <f>IF(ISNUMBER(D61),AVERAGE($E$6:E61),NA())</f>
        <v>#N/A</v>
      </c>
      <c r="G62" s="19" t="str">
        <f t="shared" si="6"/>
        <v/>
      </c>
      <c r="H62" s="9" t="str">
        <f t="shared" si="4"/>
        <v/>
      </c>
    </row>
    <row r="63" spans="2:8">
      <c r="B63" s="8">
        <f t="shared" si="1"/>
        <v>15</v>
      </c>
      <c r="C63" s="8">
        <f t="shared" si="2"/>
        <v>2</v>
      </c>
      <c r="D63" s="16"/>
      <c r="E63" s="9" t="e">
        <f t="shared" si="5"/>
        <v>#N/A</v>
      </c>
      <c r="F63" s="9" t="e">
        <f>IF(ISNUMBER(D62),AVERAGE($E$6:E62),NA())</f>
        <v>#N/A</v>
      </c>
      <c r="G63" s="19" t="str">
        <f t="shared" si="6"/>
        <v/>
      </c>
      <c r="H63" s="9" t="str">
        <f t="shared" si="4"/>
        <v/>
      </c>
    </row>
    <row r="64" spans="2:8">
      <c r="B64" s="8">
        <f t="shared" si="1"/>
        <v>15</v>
      </c>
      <c r="C64" s="8">
        <f t="shared" si="2"/>
        <v>3</v>
      </c>
      <c r="D64" s="16"/>
      <c r="E64" s="9" t="e">
        <f t="shared" si="5"/>
        <v>#N/A</v>
      </c>
      <c r="F64" s="9" t="e">
        <f>IF(ISNUMBER(D63),AVERAGE($E$6:E63),NA())</f>
        <v>#N/A</v>
      </c>
      <c r="G64" s="19" t="str">
        <f t="shared" si="6"/>
        <v/>
      </c>
      <c r="H64" s="9" t="str">
        <f t="shared" si="4"/>
        <v/>
      </c>
    </row>
    <row r="65" spans="2:8">
      <c r="B65" s="8">
        <f t="shared" si="1"/>
        <v>15</v>
      </c>
      <c r="C65" s="8">
        <f t="shared" si="2"/>
        <v>4</v>
      </c>
      <c r="D65" s="16"/>
      <c r="E65" s="9" t="e">
        <f t="shared" si="5"/>
        <v>#N/A</v>
      </c>
      <c r="F65" s="9" t="e">
        <f>IF(ISNUMBER(D64),AVERAGE($E$6:E64),NA())</f>
        <v>#N/A</v>
      </c>
      <c r="G65" s="19" t="str">
        <f t="shared" si="6"/>
        <v/>
      </c>
      <c r="H65" s="9" t="str">
        <f t="shared" si="4"/>
        <v/>
      </c>
    </row>
    <row r="66" spans="2:8">
      <c r="B66" s="8">
        <f t="shared" si="1"/>
        <v>16</v>
      </c>
      <c r="C66" s="8">
        <f t="shared" si="2"/>
        <v>1</v>
      </c>
      <c r="D66" s="16"/>
      <c r="E66" s="9" t="e">
        <f t="shared" si="5"/>
        <v>#N/A</v>
      </c>
      <c r="F66" s="9" t="e">
        <f>IF(ISNUMBER(D65),AVERAGE($E$6:E65),NA())</f>
        <v>#N/A</v>
      </c>
      <c r="G66" s="19" t="str">
        <f t="shared" si="6"/>
        <v/>
      </c>
      <c r="H66" s="9" t="str">
        <f t="shared" si="4"/>
        <v/>
      </c>
    </row>
    <row r="67" spans="2:8">
      <c r="B67" s="8">
        <f t="shared" si="1"/>
        <v>16</v>
      </c>
      <c r="C67" s="8">
        <f t="shared" si="2"/>
        <v>2</v>
      </c>
      <c r="D67" s="16"/>
      <c r="E67" s="9" t="e">
        <f t="shared" si="5"/>
        <v>#N/A</v>
      </c>
      <c r="F67" s="9" t="e">
        <f>IF(ISNUMBER(D66),AVERAGE($E$6:E66),NA())</f>
        <v>#N/A</v>
      </c>
      <c r="G67" s="19" t="str">
        <f t="shared" si="6"/>
        <v/>
      </c>
      <c r="H67" s="9" t="str">
        <f t="shared" si="4"/>
        <v/>
      </c>
    </row>
    <row r="68" spans="2:8">
      <c r="B68" s="8">
        <f t="shared" si="1"/>
        <v>16</v>
      </c>
      <c r="C68" s="8">
        <f t="shared" si="2"/>
        <v>3</v>
      </c>
      <c r="D68" s="16"/>
      <c r="E68" s="9" t="e">
        <f t="shared" si="5"/>
        <v>#N/A</v>
      </c>
      <c r="F68" s="9" t="e">
        <f>IF(ISNUMBER(D67),AVERAGE($E$6:E67),NA())</f>
        <v>#N/A</v>
      </c>
      <c r="G68" s="19" t="str">
        <f t="shared" si="6"/>
        <v/>
      </c>
      <c r="H68" s="9" t="str">
        <f t="shared" si="4"/>
        <v/>
      </c>
    </row>
    <row r="69" spans="2:8">
      <c r="B69" s="8">
        <f t="shared" si="1"/>
        <v>16</v>
      </c>
      <c r="C69" s="8">
        <f t="shared" si="2"/>
        <v>4</v>
      </c>
      <c r="D69" s="16"/>
      <c r="E69" s="9" t="e">
        <f t="shared" si="5"/>
        <v>#N/A</v>
      </c>
      <c r="F69" s="9" t="e">
        <f>IF(ISNUMBER(D68),AVERAGE($E$6:E68),NA())</f>
        <v>#N/A</v>
      </c>
      <c r="G69" s="19" t="str">
        <f t="shared" si="6"/>
        <v/>
      </c>
      <c r="H69" s="9" t="str">
        <f t="shared" si="4"/>
        <v/>
      </c>
    </row>
    <row r="70" spans="2:8">
      <c r="B70" s="8">
        <f t="shared" si="1"/>
        <v>17</v>
      </c>
      <c r="C70" s="8">
        <f t="shared" si="2"/>
        <v>1</v>
      </c>
      <c r="D70" s="16"/>
      <c r="E70" s="9" t="e">
        <f t="shared" si="5"/>
        <v>#N/A</v>
      </c>
      <c r="F70" s="9" t="e">
        <f>IF(ISNUMBER(D69),AVERAGE($E$6:E69),NA())</f>
        <v>#N/A</v>
      </c>
      <c r="G70" s="19" t="str">
        <f t="shared" si="6"/>
        <v/>
      </c>
      <c r="H70" s="9" t="str">
        <f t="shared" si="4"/>
        <v/>
      </c>
    </row>
    <row r="71" spans="2:8">
      <c r="B71" s="8">
        <f t="shared" si="1"/>
        <v>17</v>
      </c>
      <c r="C71" s="8">
        <f t="shared" si="2"/>
        <v>2</v>
      </c>
      <c r="D71" s="16"/>
      <c r="E71" s="9" t="e">
        <f t="shared" si="5"/>
        <v>#N/A</v>
      </c>
      <c r="F71" s="9" t="e">
        <f>IF(ISNUMBER(D70),AVERAGE($E$6:E70),NA())</f>
        <v>#N/A</v>
      </c>
      <c r="G71" s="19" t="str">
        <f t="shared" si="6"/>
        <v/>
      </c>
      <c r="H71" s="9" t="str">
        <f t="shared" si="4"/>
        <v/>
      </c>
    </row>
    <row r="72" spans="2:8">
      <c r="B72" s="8">
        <f t="shared" si="1"/>
        <v>17</v>
      </c>
      <c r="C72" s="8">
        <f t="shared" si="2"/>
        <v>3</v>
      </c>
      <c r="D72" s="16"/>
      <c r="E72" s="9" t="e">
        <f t="shared" si="5"/>
        <v>#N/A</v>
      </c>
      <c r="F72" s="9" t="e">
        <f>IF(ISNUMBER(D71),AVERAGE($E$6:E71),NA())</f>
        <v>#N/A</v>
      </c>
      <c r="G72" s="19" t="str">
        <f t="shared" si="6"/>
        <v/>
      </c>
      <c r="H72" s="9" t="str">
        <f t="shared" si="4"/>
        <v/>
      </c>
    </row>
    <row r="73" spans="2:8">
      <c r="B73" s="8">
        <f t="shared" si="1"/>
        <v>17</v>
      </c>
      <c r="C73" s="8">
        <f t="shared" si="2"/>
        <v>4</v>
      </c>
      <c r="D73" s="16"/>
      <c r="E73" s="9" t="e">
        <f>IF(ISNUMBER(TrueValue),TrueValue/VLOOKUP(C73,$J$9:$K$20,2,FALSE),NA())</f>
        <v>#N/A</v>
      </c>
      <c r="F73" s="9" t="e">
        <f>IF(ISNUMBER(D72),AVERAGE($E$6:E72),NA())</f>
        <v>#N/A</v>
      </c>
      <c r="G73" s="19" t="str">
        <f>IF(ISNUMBER(SeasonallyAdjustedForecast),SeasonallyAdjustedForecast*VLOOKUP(C73,$J$9:$K$20,2,FALSE),"")</f>
        <v/>
      </c>
      <c r="H73" s="9" t="str">
        <f t="shared" si="4"/>
        <v/>
      </c>
    </row>
    <row r="74" spans="2:8">
      <c r="B74" s="8">
        <f t="shared" si="1"/>
        <v>18</v>
      </c>
      <c r="C74" s="8">
        <f t="shared" si="2"/>
        <v>1</v>
      </c>
      <c r="D74" s="16"/>
      <c r="E74" s="9" t="e">
        <f>IF(ISNUMBER(TrueValue),TrueValue/VLOOKUP(C74,$J$9:$K$20,2,FALSE),NA())</f>
        <v>#N/A</v>
      </c>
      <c r="F74" s="9" t="e">
        <f>IF(ISNUMBER(D73),AVERAGE($E$6:E73),NA())</f>
        <v>#N/A</v>
      </c>
      <c r="G74" s="19" t="str">
        <f>IF(ISNUMBER(SeasonallyAdjustedForecast),SeasonallyAdjustedForecast*VLOOKUP(C74,$J$9:$K$20,2,FALSE),"")</f>
        <v/>
      </c>
      <c r="H74" s="9" t="str">
        <f t="shared" si="4"/>
        <v/>
      </c>
    </row>
    <row r="75" spans="2:8" ht="14" thickBot="1">
      <c r="B75" s="8">
        <f t="shared" si="1"/>
        <v>18</v>
      </c>
      <c r="C75" s="8">
        <f t="shared" si="2"/>
        <v>2</v>
      </c>
      <c r="D75" s="16"/>
      <c r="E75" s="9" t="e">
        <f>IF(ISNUMBER(TrueValue),TrueValue/VLOOKUP(C75,$J$9:$K$20,2,FALSE),NA())</f>
        <v>#N/A</v>
      </c>
      <c r="F75" s="9" t="e">
        <f>IF(ISNUMBER(D74),AVERAGE($E$6:E74),NA())</f>
        <v>#N/A</v>
      </c>
      <c r="G75" s="20" t="str">
        <f>IF(ISNUMBER(SeasonallyAdjustedForecast),SeasonallyAdjustedForecast*VLOOKUP(C75,$J$9:$K$20,2,FALSE),"")</f>
        <v/>
      </c>
      <c r="H75" s="9" t="str">
        <f t="shared" si="4"/>
        <v/>
      </c>
    </row>
    <row r="76" spans="2:8">
      <c r="B76" s="8"/>
      <c r="C76" s="8"/>
      <c r="D76" s="8"/>
      <c r="E76" s="8"/>
      <c r="F76" s="8"/>
      <c r="G76" s="8"/>
      <c r="H76" s="8"/>
    </row>
  </sheetData>
  <phoneticPr fontId="4"/>
  <conditionalFormatting sqref="F7:F75">
    <cfRule type="expression" dxfId="3" priority="1" stopIfTrue="1">
      <formula>NOT(ISNUMBER(D6))</formula>
    </cfRule>
  </conditionalFormatting>
  <conditionalFormatting sqref="E6:E75">
    <cfRule type="expression" dxfId="2" priority="2" stopIfTrue="1">
      <formula>NOT(ISNUMBER(D6))</formula>
    </cfRule>
  </conditionalFormatting>
  <conditionalFormatting sqref="K13">
    <cfRule type="expression" dxfId="1" priority="3" stopIfTrue="1">
      <formula>(TypeOfSeasonality="Quarterly")</formula>
    </cfRule>
  </conditionalFormatting>
  <conditionalFormatting sqref="K14:K20">
    <cfRule type="expression" dxfId="0" priority="4" stopIfTrue="1">
      <formula>(TypeOfSeasonality&lt;&gt;"Monthly")</formula>
    </cfRule>
  </conditionalFormatting>
  <dataValidations count="1">
    <dataValidation type="list" allowBlank="1" showInputMessage="1" showErrorMessage="1" sqref="K6" xr:uid="{00000000-0002-0000-0000-000000000000}">
      <formula1>"Quarterly,Monthly,Daily"</formula1>
    </dataValidation>
  </dataValidations>
  <printOptions headings="1" gridLines="1"/>
  <pageMargins left="0.75" right="0.75" top="1" bottom="1" header="0.5" footer="0.5"/>
  <pageSetup paperSize="0"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Averaging with Seasonality</vt:lpstr>
      <vt:lpstr>ActualForecast</vt:lpstr>
      <vt:lpstr>ForecastingError</vt:lpstr>
      <vt:lpstr>MAD</vt:lpstr>
      <vt:lpstr>MSE</vt:lpstr>
      <vt:lpstr>SeasonalFactor</vt:lpstr>
      <vt:lpstr>SeasonallyAdjustedForecast</vt:lpstr>
      <vt:lpstr>SeasonallyAdjustedValue</vt:lpstr>
      <vt:lpstr>TrueValue</vt:lpstr>
      <vt:lpstr>TypeOfSeasonality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1999-02-06T07:14:56Z</dcterms:created>
  <dcterms:modified xsi:type="dcterms:W3CDTF">2019-08-27T18:29:59Z</dcterms:modified>
</cp:coreProperties>
</file>